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prodr\Desktop\"/>
    </mc:Choice>
  </mc:AlternateContent>
  <xr:revisionPtr revIDLastSave="0" documentId="13_ncr:1_{FF2F01CF-38BC-4439-AFD4-6A09D1E0139C}" xr6:coauthVersionLast="46" xr6:coauthVersionMax="46"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5" i="1" l="1"/>
  <c r="A364" i="1"/>
  <c r="E245" i="1"/>
  <c r="A66" i="1"/>
  <c r="F66" i="1"/>
  <c r="E66" i="1"/>
  <c r="D66" i="1"/>
  <c r="C66" i="1"/>
  <c r="B66" i="1"/>
  <c r="F175" i="1"/>
  <c r="E175" i="1"/>
  <c r="D175" i="1"/>
  <c r="C175" i="1"/>
  <c r="B175" i="1"/>
  <c r="A175" i="1"/>
  <c r="F117" i="1"/>
  <c r="E117" i="1"/>
  <c r="D117" i="1"/>
  <c r="C117" i="1"/>
  <c r="B117" i="1"/>
  <c r="A117" i="1"/>
  <c r="F421" i="1"/>
  <c r="E421" i="1"/>
  <c r="D421" i="1"/>
  <c r="C421" i="1"/>
  <c r="B421" i="1"/>
  <c r="F156" i="1"/>
  <c r="E156" i="1"/>
  <c r="D156" i="1"/>
  <c r="C156" i="1"/>
  <c r="B156" i="1"/>
  <c r="A156" i="1"/>
  <c r="F166" i="1"/>
  <c r="E166" i="1"/>
  <c r="D166" i="1"/>
  <c r="C166" i="1"/>
  <c r="B166" i="1"/>
  <c r="A166" i="1"/>
  <c r="F304" i="1"/>
  <c r="E304" i="1"/>
  <c r="D304" i="1"/>
  <c r="C304" i="1"/>
  <c r="B304" i="1"/>
  <c r="A304" i="1"/>
  <c r="F287" i="1"/>
  <c r="E287" i="1"/>
  <c r="D287" i="1"/>
  <c r="C287" i="1"/>
  <c r="B287" i="1"/>
  <c r="A287" i="1"/>
  <c r="F367" i="1"/>
  <c r="E367" i="1"/>
  <c r="D367" i="1"/>
  <c r="C367" i="1"/>
  <c r="B367" i="1"/>
  <c r="A367" i="1"/>
  <c r="F352" i="1"/>
  <c r="E352" i="1"/>
  <c r="D352" i="1"/>
  <c r="C352" i="1"/>
  <c r="B352" i="1"/>
  <c r="A352" i="1"/>
  <c r="F245" i="1"/>
  <c r="D245" i="1"/>
  <c r="C245" i="1"/>
  <c r="B245" i="1"/>
  <c r="A245" i="1"/>
  <c r="F250" i="1"/>
  <c r="E250" i="1"/>
  <c r="D250" i="1"/>
  <c r="C250" i="1"/>
  <c r="B250" i="1"/>
  <c r="A250" i="1"/>
  <c r="F298" i="1"/>
  <c r="E298" i="1"/>
  <c r="D298" i="1"/>
  <c r="C298" i="1"/>
  <c r="B298" i="1"/>
  <c r="A298" i="1"/>
  <c r="F297" i="1"/>
  <c r="E297" i="1"/>
  <c r="D297" i="1"/>
  <c r="C297" i="1"/>
  <c r="B297" i="1"/>
  <c r="A297" i="1"/>
  <c r="F296" i="1"/>
  <c r="E296" i="1"/>
  <c r="D296" i="1"/>
  <c r="C296" i="1"/>
  <c r="B296" i="1"/>
  <c r="A296" i="1"/>
  <c r="F363" i="1"/>
  <c r="E363" i="1"/>
  <c r="D363" i="1"/>
  <c r="C363" i="1"/>
  <c r="B363" i="1"/>
  <c r="A363" i="1"/>
  <c r="E362" i="1"/>
  <c r="D362" i="1"/>
  <c r="C362" i="1"/>
  <c r="B362" i="1"/>
  <c r="A362" i="1"/>
  <c r="F365" i="1"/>
  <c r="E365" i="1"/>
  <c r="D365" i="1"/>
  <c r="C365" i="1"/>
  <c r="B365" i="1"/>
  <c r="F364" i="1"/>
  <c r="E364" i="1"/>
  <c r="D364" i="1"/>
  <c r="C364" i="1"/>
  <c r="B364" i="1"/>
  <c r="F281" i="1"/>
  <c r="E281" i="1"/>
  <c r="D281" i="1"/>
  <c r="C281" i="1"/>
  <c r="B281" i="1"/>
  <c r="A281" i="1"/>
  <c r="F385" i="1"/>
  <c r="E385" i="1"/>
  <c r="D385" i="1"/>
  <c r="C385" i="1"/>
  <c r="B385" i="1"/>
  <c r="A385" i="1"/>
  <c r="F427" i="1"/>
  <c r="E427" i="1"/>
  <c r="D427" i="1"/>
  <c r="C427" i="1"/>
  <c r="B427" i="1"/>
  <c r="A427" i="1"/>
  <c r="F257" i="1"/>
  <c r="E257" i="1"/>
  <c r="D257" i="1"/>
  <c r="C257" i="1"/>
  <c r="B257" i="1"/>
  <c r="A257" i="1"/>
  <c r="F258" i="1"/>
  <c r="E258" i="1"/>
  <c r="D258" i="1"/>
  <c r="C258" i="1"/>
  <c r="B258" i="1"/>
  <c r="A258" i="1"/>
  <c r="F331" i="1"/>
  <c r="E331" i="1"/>
  <c r="D331" i="1"/>
  <c r="C331" i="1"/>
  <c r="B331" i="1"/>
  <c r="F403" i="1"/>
  <c r="E403" i="1"/>
  <c r="D403" i="1"/>
  <c r="C403" i="1"/>
  <c r="B403" i="1"/>
  <c r="A403" i="1"/>
</calcChain>
</file>

<file path=xl/sharedStrings.xml><?xml version="1.0" encoding="utf-8"?>
<sst xmlns="http://schemas.openxmlformats.org/spreadsheetml/2006/main" count="2490" uniqueCount="1770">
  <si>
    <t>Τίτλος</t>
  </si>
  <si>
    <t>Συγγραφέας</t>
  </si>
  <si>
    <t>Έκδοση</t>
  </si>
  <si>
    <t>Στοιχεία έκδοσης / εκδοτικού οίκου</t>
  </si>
  <si>
    <t>Ταξιθετικός αρ. τεκμηρίου</t>
  </si>
  <si>
    <t>Δημόσια σημείωση (public note) τεκμηρίου</t>
  </si>
  <si>
    <t>4 κώδικες : ΑΚ, ΚΠολΔ, ΠΚ &amp; ΚΠΔ : ΣΥΝ 42, αστικό δίκαιο, ποινικό δίκαιο, δημόσιο δίκαιο, ευρωπαϊκό δίκαιο, εμπορικό δίκαιο, εργατικό δίκαιο / Λίλα Καρατζά.</t>
  </si>
  <si>
    <t>55η έκδ.</t>
  </si>
  <si>
    <t>Αθήνα : Νομική Βιβλιοθήκη, 2019.</t>
  </si>
  <si>
    <t>34(495)(094.5) ΚαρΛ τ 2019</t>
  </si>
  <si>
    <t>Αίθουσα Δημοσίου Δικαίου</t>
  </si>
  <si>
    <t>Antigone, interrupted / Bonnie Honig.</t>
  </si>
  <si>
    <t>Honig, Bonnie.</t>
  </si>
  <si>
    <t>Cambridge   New York : Cambridge University Press, 2013.</t>
  </si>
  <si>
    <t>321.01 HonB a 2013</t>
  </si>
  <si>
    <t>Αίθουσα Ιστορίας, Θεωρίας και Φιλοσοφίας του Δικαίου</t>
  </si>
  <si>
    <t>Buchautoren als arbeitnehmerähnliche Personen : zur Anwendung des Paragraphen 12 a TVG / Günther Wiese.</t>
  </si>
  <si>
    <t>Wiese, Günther.</t>
  </si>
  <si>
    <t>Wien : Manz, 1980.</t>
  </si>
  <si>
    <t>347.781 WieG b 1980</t>
  </si>
  <si>
    <t>Αίθουσα Αστικού και Αστικού Δικονομικού Δικαίου</t>
  </si>
  <si>
    <t>Charte du droit d'auteur : version orginale et traductions : allemand, anglais, espagnol, italien, portugais = Charta des Urheberrechts.</t>
  </si>
  <si>
    <t>Berlin : F. Vahlen, 1958.</t>
  </si>
  <si>
    <t>347.78 CDA 1958</t>
  </si>
  <si>
    <t>347.78 CA 1958</t>
  </si>
  <si>
    <t>Das Jugoslawische Urheberrechtsgesetz = Zakon o autorskom pravu / Originaltext und deutsche Übersetzung mit einer Einfürung von Borislav T. Blagojevič und Vojislav Spaić.</t>
  </si>
  <si>
    <t>Berlin : F. Vahlen, 1960.</t>
  </si>
  <si>
    <t>347.78 JU 1960</t>
  </si>
  <si>
    <t>Das neue japanische Urheberrechtsgesetz = The new Japanese copyright law / Masaakira Katsumoto   [transl. into English by Inge Goodwin].</t>
  </si>
  <si>
    <t>Katsumoto, Masaakira, 1895-1993.</t>
  </si>
  <si>
    <t>Wien : Manz, 1975.</t>
  </si>
  <si>
    <t>347.78 KatM n 1975</t>
  </si>
  <si>
    <t>Der Leistungsschutz des ausübenden Künstlers / von Hans Carl Nipperdey.</t>
  </si>
  <si>
    <t>Nipperdey, Hans Carl, 1895-1968.</t>
  </si>
  <si>
    <t>Berlin : F. Vahlen, 1959.</t>
  </si>
  <si>
    <t>347.78 NipH l 1959</t>
  </si>
  <si>
    <t>Der Schutz des ausübenden Künstlers nach geltendem Recht / von Heinrich Hubmann. Rechtsschutz der Leistung des ausübenden Künstlers / von Horst Neumann-Duesberg.</t>
  </si>
  <si>
    <t>Hubmann, Heinrich.</t>
  </si>
  <si>
    <t>Berlin : Vahlen, 1959.</t>
  </si>
  <si>
    <t>347.782 HubH s 1959</t>
  </si>
  <si>
    <t>Die bevorstehende Revisionskonferenz in Stockholm 1967 = The forthcoming Stockholm Revision Conference 1967 = La prochaine Conférence a revision à Stockholm 1967 / Erich Schulze.</t>
  </si>
  <si>
    <t>Schulze, Erich, 1913-</t>
  </si>
  <si>
    <t>Berlin : F. Vahlen, 1964.</t>
  </si>
  <si>
    <t>347.78 SchE b 1964</t>
  </si>
  <si>
    <t>Die GEMA als Tendenzunternehmen/Tendenzbetrieb : ([Paragraph] 118 Abs. 1 BetrVG) / Neumann-Duesberg.</t>
  </si>
  <si>
    <t>Neumann-Duesberg, Horst.</t>
  </si>
  <si>
    <t>Munchen : Vahlen, 1973.</t>
  </si>
  <si>
    <t>347.78 NeuH g 1973</t>
  </si>
  <si>
    <t>Die internationalen Beziehungen in den Referentenentwürfen zur Urheberrechtsreform /  von A. Troller.</t>
  </si>
  <si>
    <t>Troller, Alois.</t>
  </si>
  <si>
    <t>Berlin : Verlag Musik und Dichtung, 1955.</t>
  </si>
  <si>
    <t>347.78 TroA i 1955</t>
  </si>
  <si>
    <t>Die soziale Bedeutung des geistigen Eigentums = The social significance of intellectual property = La signification sociale de la propriété intellectuelle = La importancia social de la propiedad intelectual / Gustav Ermecke.</t>
  </si>
  <si>
    <t>Ermecke, Gustav, 1907-</t>
  </si>
  <si>
    <t>Berlin : F. Vahlen, 1963.</t>
  </si>
  <si>
    <t>347.78 ErmG s 1963</t>
  </si>
  <si>
    <t>Die Stellung der [Paragraphen] 2 Abs. 2, 22 und 22a LUG im Rahmen der rechtsstaatlichen Ordnung / von Hans Liermann. Urheber und Interpret in der Musik / von Johannes Overath. Das Recht der ausübenden Künstler, der Schallplattenhersteller und des Rundfunks / von Theodor Süss. Leistungsschutz des ausübenden Künstlers in arbeitsrechtlicher Sicht / von Herbert Wawretzko.</t>
  </si>
  <si>
    <t>Liermann, Hans, 1893-1976.</t>
  </si>
  <si>
    <t>347.785 LieH s 1959</t>
  </si>
  <si>
    <t>Die Stockholmer Fassung der Berner Übereinkunft / Robert Dittrich.</t>
  </si>
  <si>
    <t>Dittrich, Robert.</t>
  </si>
  <si>
    <t>Berlin : F. Vahlen 1968.</t>
  </si>
  <si>
    <t>347.78 DitR s 1968</t>
  </si>
  <si>
    <t>Die urheberrechtliche Wende in der Sowjetunion = L'Union Soviétique : un tournant de sa législation sur le droit d'auteur = The turning-point in the copyright law of the Soviet Union / Erich Schulze   Das neue jugoslawische Urheberrechtsgesetz / Vojislav Kostic.</t>
  </si>
  <si>
    <t>Berlin : F. Vahlen, 1968.</t>
  </si>
  <si>
    <t>347.78 SchE u 1968</t>
  </si>
  <si>
    <t>Die Verbrechen gegen den Staat : (StGB. Abschnitt 1-7 [Paragraphen] 80-145] / von Richard Ed. John].</t>
  </si>
  <si>
    <t>John, Richard Ed., 1827-1889.</t>
  </si>
  <si>
    <t>[s.l.] : [s.n.], [18--]</t>
  </si>
  <si>
    <t>343.3 johR v [18--]</t>
  </si>
  <si>
    <t>Αίθουσα Ποινικού Δικαίου και Εργατικού Δικαίου</t>
  </si>
  <si>
    <t>Eingriffe des Staates in die Verwaltung und Verwertung von urheberrechtlichen Befugnissen / von Alois Troller.</t>
  </si>
  <si>
    <t>347.78 TroA e 1960</t>
  </si>
  <si>
    <t>Europarat und Urheberrecht / von Erich Schulze.</t>
  </si>
  <si>
    <t>347.78 SchE e 1960</t>
  </si>
  <si>
    <t>Exporting the European Convention on Human Rights  = Η εξαγωγή της Ευρωπαϊκής Σύμβασης των Δικαιωμάτων του Ανθρώπου / Maria-Louiza Deftou   Εθνικό και Καποδιστριακό Πανεπιστήμιο Αθηνών. Νομική Σχολή.</t>
  </si>
  <si>
    <t>Δεύτου, Μαρία-Λουίζα.</t>
  </si>
  <si>
    <t>Athens: [χ.ό.], 2020.</t>
  </si>
  <si>
    <t>34(043.5) ΔευΜ e 2020</t>
  </si>
  <si>
    <t xml:space="preserve">Αίθουσα Διδακτορικών Διατριβών, 1ος όροφος, Διαθέσιμη και online στην  Πέργαμο </t>
  </si>
  <si>
    <t>Förderung des Welturheberrechts durch Entwicklungshilfe = L'encouragement du droit d'auteur mondial par l'aide aux pays en voie de developpement = Advancement of world copyright through aid to developing countries = Promocion del derecho de autor mundial a traves de la ayuda para el desarrollo / Erich Schulze.</t>
  </si>
  <si>
    <t>Berlin : Franz Vahlen, 1970.</t>
  </si>
  <si>
    <t>347.78 SchE f 1970</t>
  </si>
  <si>
    <t>Fragen des Urheberrechts und der verwandten Schutzrechte zum Kabelfernsehen = Problèmes du droit d'auteur et des droits apparentés dans le cadre de la télévision par cable = Problems of copyright and neighbouring rights with regard to cable television = Cuestiones del derecho de autor y de los derechos conexos relacionados con la television por cable / Erich Schulze, Klaus Voigt.</t>
  </si>
  <si>
    <t>Wien : Manzsche Verlags- und Universitätsbuchhandlung, 1976.</t>
  </si>
  <si>
    <t>347.78 SchE f 1976</t>
  </si>
  <si>
    <t>Freedom of conscience : a comparative law perspective / edited by Grzegorz Blicharz.</t>
  </si>
  <si>
    <t>Warszawa : Wydawnictwo Instytutu Wymiaru Sprawiedliwości, 2019.</t>
  </si>
  <si>
    <t>342.731 BliG f 2019</t>
  </si>
  <si>
    <t>Fundamental legal problems of surrogate motherhood : global perspective / edited by Piotr Mostowik.</t>
  </si>
  <si>
    <t>Warszawa : Wydawnictwo Instytutu Wymiaru Sprawiedliwości, 2019.</t>
  </si>
  <si>
    <t>341.96:347.63 MosP f 2019</t>
  </si>
  <si>
    <t>Αίθουσα Διεθνούε Δικαίου και Εμπορικού Δικαίου</t>
  </si>
  <si>
    <t>Il regime amministrativo del diritto di autore in Italia = Le regime administratif du droit d'auteur en Italie / Gino Galtieri.</t>
  </si>
  <si>
    <t>Galtieri, Gino.</t>
  </si>
  <si>
    <t>Berlin   Frankfurt am Main : Franz Vahlen, 1970.</t>
  </si>
  <si>
    <t>347.78 GalG r 1970</t>
  </si>
  <si>
    <t>Jurisprudenz auf dem Holzwege : noch ein Beitrag zu den ʻʻsogenannten Nachbarrechten ̓̓oder dem  Leistungsschutz  der ausübenden Künstler, der Hersteller von Tonträgern und des Rundfunks / Alois Troller.</t>
  </si>
  <si>
    <t>Berlin : F.Vahlen, 1959.</t>
  </si>
  <si>
    <t>347.78 TroA j 1959</t>
  </si>
  <si>
    <t>Kommt Herstellern von Tonträgern ein Quasi-Urheberrecht zu? / von Ernst D. Hirsch Ballin.</t>
  </si>
  <si>
    <t>Hirsch Ballin, Ernst D., 1898-1975.</t>
  </si>
  <si>
    <t>347.78 HirE k 1959</t>
  </si>
  <si>
    <t>La responsabilité pénale des personnes morales et la notion de sanction : Sotirios Lytras.</t>
  </si>
  <si>
    <t>Λύτρας, Σωτήρης Α., 1941-</t>
  </si>
  <si>
    <t>[Athènes]: [s.n.], 2017.</t>
  </si>
  <si>
    <t>343.222.2 ΛυτΣ r 2017</t>
  </si>
  <si>
    <t>L'Artiste et la technique : Protection de la prestation de service de l'artiste exécutant = The performer and the technique / Erich Schulze.</t>
  </si>
  <si>
    <t>Berlin : Vahlen, 1960.</t>
  </si>
  <si>
    <t>347.78 SchE a 1960</t>
  </si>
  <si>
    <t>Le Conseil de l'Europe et le droit d'auteur = The Council of Europe and the author's right / Erich Schulze   [traduction française par A.G. Canto   english translation by D.F. Perry].</t>
  </si>
  <si>
    <t>347.78 SchE c 1960</t>
  </si>
  <si>
    <t>Leistungsschutz / Schulze, Tournier, Buchen.</t>
  </si>
  <si>
    <t>Berlin : F. Vahlen 1958.</t>
  </si>
  <si>
    <t>347.78 SchE l 1958</t>
  </si>
  <si>
    <t>Liberalisierung und Urheberrecht = Libéralisation et droit d'auteur / Erich Schulze.</t>
  </si>
  <si>
    <t>Berlin   F. Vahlen, 1961.</t>
  </si>
  <si>
    <t>347.78 SchE l 1961</t>
  </si>
  <si>
    <t>Naturrecht, Grundrecht, Urheberrecht : Gedanken und Kritik zu Grundsatzproblemen der Urheberrechtsreform / von H. Riedel.</t>
  </si>
  <si>
    <t>Riedel, Hermann.</t>
  </si>
  <si>
    <t>347.78 RieH n 1963</t>
  </si>
  <si>
    <t>Oracles, curses, and risk among the ancient Greeks / Esther Eidinow.</t>
  </si>
  <si>
    <t>Eidinow, Esther, 1970-</t>
  </si>
  <si>
    <t>Oxford New York : Oxford University Press, c2007</t>
  </si>
  <si>
    <t>398.3(38) EidE o 2013</t>
  </si>
  <si>
    <t>Plagiat / Schulze ... [et al.]</t>
  </si>
  <si>
    <t>347.78 SchE p 1959</t>
  </si>
  <si>
    <t>Projet de loi français sur la propriete litteraire et artistique : texte, traduction allemande, observations.</t>
  </si>
  <si>
    <t>Berlin : Verlag Musik und Dichtung, 1956.</t>
  </si>
  <si>
    <t>347.78 PLF 1956</t>
  </si>
  <si>
    <t>Promotion de la profession d'auteur en Afrique occidentale = Förderung des Berufs des Urhebers in Westafrika = Promotion of the author's profession in West Africa = Promocion de la profesion de autor en Africa occidental / Léopold Sédar Senghor, Ndéné NDiayé.</t>
  </si>
  <si>
    <t>Wien : Manz, 1981.</t>
  </si>
  <si>
    <t>347.78 SenL p 1981</t>
  </si>
  <si>
    <t>Promotion des œuvres de variétés musicales à travers les voies économiques et media actuels = Förderung von Werken der Unterhaltungsmusik mittels der heutigen wirtschaftlichen Möglichkeiten und Medien = Promotion of works of variety music through present-day economic and communications media / Jean-Loup Tournier.</t>
  </si>
  <si>
    <t>Tournier, Jean-Loup.</t>
  </si>
  <si>
    <t>Wien : Manzsche, 1978.</t>
  </si>
  <si>
    <t>347.785 TouJ p 1978</t>
  </si>
  <si>
    <t>Public policy and public morality / edited by Grzegorz Blicharz.</t>
  </si>
  <si>
    <t>Warszawa : Wydawnictwo Instytut Wymiaru Sprawiedliwości, 2019.</t>
  </si>
  <si>
    <t>351.76 BliG p 2019</t>
  </si>
  <si>
    <t>Reproduction sonore et visuelle pour l'usage personnel = Vervielfältigung auf Ton- und Bildtonträger für den persönlichen Gebrauch = Audio and visual reproduction for personal use / Taddeo Collovà.</t>
  </si>
  <si>
    <t>Collová, Taddeo.</t>
  </si>
  <si>
    <t>Wien : Manz, 1979.</t>
  </si>
  <si>
    <t>347.78 ColT r 1979</t>
  </si>
  <si>
    <t>Revisionary interests in English copyrights = Heimfallansprüche auf englische Urheberrechte / E. P. Skone James.</t>
  </si>
  <si>
    <t>Skone James, E. P. (Edmund Purcell)</t>
  </si>
  <si>
    <t>München : Vahlen, 1973.</t>
  </si>
  <si>
    <t>347.78 SkoJ r 1973</t>
  </si>
  <si>
    <t>Schutz vor Satelliten : eine Studie zum Urheberrecht und zu den verwandten Schutzrechten   Protection against satellites : a study of copyright and neighbouring rights / Erich Schulze.</t>
  </si>
  <si>
    <t>Berlin   Frankfurt a.M. : F. Vahlen 1970.</t>
  </si>
  <si>
    <t>347.78 SchE s 1970</t>
  </si>
  <si>
    <t>Schutz vor Satelliten, aber keinen Konventionsschutz = Protection contre les satellites, mais aucune protection conventionnelle = Protection against satellites, but not by right of convention / Erich Schulze, Klaus Voight.</t>
  </si>
  <si>
    <t>347.78 SchE s 1975</t>
  </si>
  <si>
    <t>Sind urheberrechtliche Verwertungsgesellschaften Kartelle? / von Ernst Joachim Mestmäcker.</t>
  </si>
  <si>
    <t>Mestmäcker, Ernst Joachim.</t>
  </si>
  <si>
    <t>347.78 MesE s 1960</t>
  </si>
  <si>
    <t>Stockholmer Konferenz für Geistiges Eigentum 1967 = Conférence de Stockholm de la Propriété Intellectuelle 1967 = Intellectual Property Conference of Stockholm 1967.</t>
  </si>
  <si>
    <t>Berlin : F. Vahlen, 1967.</t>
  </si>
  <si>
    <t>341.96:347.77 SchE s 1967</t>
  </si>
  <si>
    <t>Αίθουσα Διεθνούς Δικαίου και Εμπορικού Δικαίου</t>
  </si>
  <si>
    <t>Strafrechtstheorieen und Strafrechtsprinzip / von Carl Friedrich Rudolf Heinze.</t>
  </si>
  <si>
    <t>Heinze, Carl Friedrich Rudolf, 1825-1896.</t>
  </si>
  <si>
    <t xml:space="preserve"> Berlin : C. Habel, 1871.</t>
  </si>
  <si>
    <t>343.3 JohR v [18--]</t>
  </si>
  <si>
    <t>The Greco-Roman East : politics, culture, society / edited for the Department of Classics by Stephen Colvin.</t>
  </si>
  <si>
    <t>Cambridge   New York : Cambridge University Press, 2004.</t>
  </si>
  <si>
    <t>94(35) ColS g 2004</t>
  </si>
  <si>
    <t>Über das Wesen des Urheberrechts / von Heinrich Lehmann   Die Verantwortung von Staat und Gesellschaft für das geistige Schöpfertum / von Gustav Ermecke.</t>
  </si>
  <si>
    <t>Lehmann, Heinrich, 1876-</t>
  </si>
  <si>
    <t>347.78 LehH u 1956</t>
  </si>
  <si>
    <t>Umweltrecht : wichtige Gesetze und Verordnungen zum Schutz der Umwelt : Textausgabe mit ausführlichem Sachverzeichnis und einer Einführung / von Peter-Christoph Storm.</t>
  </si>
  <si>
    <t>20., neu bearbeitete Aufl., Stand:1. Nov. 2008.</t>
  </si>
  <si>
    <t>[München] : Deutscher Taschenbuch Verlag, c2009.</t>
  </si>
  <si>
    <t>349.6 StoP u 2009</t>
  </si>
  <si>
    <t>Urheberrecht und Grundgesetz : eine Untersuchung zu [Paragraph] 27 LUG / von Rudolf Reinhardt.</t>
  </si>
  <si>
    <t>Reinhardt, Rudolf, 1902-</t>
  </si>
  <si>
    <t>Berlin : Verlag Musik und Dichtung, 1957.</t>
  </si>
  <si>
    <t>347.785 ReiR u 1957</t>
  </si>
  <si>
    <t>Urheberrechtssymposium 1980 = Colloque sur le droit d'auteur 1980 = Copyright Symposium 1980 / Wassili R. Sitnikov ... [et al.]</t>
  </si>
  <si>
    <t>Urheberrechtssymposium (1980 : Hamburg, Germany);"Colloque sur le droit d'auteur (1980 : Hamburg</t>
  </si>
  <si>
    <t>Wien : Manzsche Verlags- und Universitätsbuchhandlung, 1981.</t>
  </si>
  <si>
    <t>347.78(063) URH1980 1981</t>
  </si>
  <si>
    <t>Verfassungsrechtliche Probleme der gesetzlichen Regelung von Verwertungsgesellschaften auf dem Gebiet des künstlerischen Urheberrechts : eine Untersuchung anlässlich des von der Bundesregierung beschlossenen Entwurfs eines Gesetzes über Verwertungsgesellschaften auf dem Gebiet des Urheberrechts (Verwertungsgesellschaftengesetz) / von Hlemut Ridder.</t>
  </si>
  <si>
    <t>Ridder, Helmut.</t>
  </si>
  <si>
    <t>347.782 RidH v 1963</t>
  </si>
  <si>
    <t>Vorentwurf der Expertenkommission für ein schweizerisches Bundesgesetz betreffend das Urheberrecht : die leitenden Ideen / Alois Troller.</t>
  </si>
  <si>
    <t>München : Vahlen, 1972.</t>
  </si>
  <si>
    <t>347.78 TroA v 1972</t>
  </si>
  <si>
    <t>Wertpapierhandelsgesetz : Kommentar / herausgegeben von Heinz-Dieter Assmann, Uwe H. Schneider ; bearbeitet von Heinz-Dieter Assmann .. [et al.].</t>
  </si>
  <si>
    <t>5., neu bearb. und erw. Aufl.</t>
  </si>
  <si>
    <t>Koln : O.Schmidt, 2009.</t>
  </si>
  <si>
    <t>347.731.1(430) AssH w 2009</t>
  </si>
  <si>
    <t>Zum Schutz des geistigen Eigentums im System des kanonischen Rechts : eine rechtsvergleichende Untersuchung z. Problemkreis d. Urheberrechts u. seiner Aufgabe u. Bedeutung im kanonischen Recht / Winfried Schulz.</t>
  </si>
  <si>
    <t>Schulz, Winfried.</t>
  </si>
  <si>
    <t>27-747:347.78 SchW z 1973</t>
  </si>
  <si>
    <t>Ανακριτική / Χαράλαμπος Ν. Δημόπουλος</t>
  </si>
  <si>
    <t>Δημόπουλος, Χαράλαμπος Ν.</t>
  </si>
  <si>
    <t>3η έκδ.</t>
  </si>
  <si>
    <t>Αθήνα : Νομική Βιβλιοθήκη, 2018.</t>
  </si>
  <si>
    <t>343.98 ΔημΧ α 2018</t>
  </si>
  <si>
    <t>Γενικοί όροι συναλλαγών σε καταναλωτικές και εμπορικές συμβάσεις : μετά τον ν. 4512/2018, νέα έννιοα καταναλωτή / Γεώργιος Β. Μεντής.</t>
  </si>
  <si>
    <t>Μεντής, Γεώργιος Β.</t>
  </si>
  <si>
    <t>2η έκδ.</t>
  </si>
  <si>
    <t>Αθήνα : Π. Ν. Σάκκουλας, 2020.</t>
  </si>
  <si>
    <t>347.441.46 ΜενΓ γ 2020</t>
  </si>
  <si>
    <t>Διαστάσεις της διεθνούς προστασίας των δικαιωμάτων του ανθρώπου: προς ένα jus universalis / Στέλιος Περράκης.</t>
  </si>
  <si>
    <t>Περράκης, Στέλιος Ε.</t>
  </si>
  <si>
    <t>Αθήνα : Ι. Σιδέρης, 2020.</t>
  </si>
  <si>
    <t>341.231.14 ΠερΣ δ 2020</t>
  </si>
  <si>
    <t>Διεθνείς οργανισμοί / Π. Νάσκου-Περράκη, Κ. Αντωνόπουλος, Μ. Σαρηγιαννίδης.</t>
  </si>
  <si>
    <t>Νάσκου-Περράκη, Παρούλα</t>
  </si>
  <si>
    <t>2η εκδ.</t>
  </si>
  <si>
    <t>Αθήνα : Εκδόσεις Σάκκουλα, 2019.</t>
  </si>
  <si>
    <t>341.1 ΝασΠ δ 2019</t>
  </si>
  <si>
    <t>Δίκαιο δημοσίων συμβάσεων / Δημήτριος Γ. Ράικος.</t>
  </si>
  <si>
    <t>Ράικος, Δημήτριος Γ.</t>
  </si>
  <si>
    <t>Θεσσαλονίκη: Σάκκουλας, 2019.</t>
  </si>
  <si>
    <t>351.712 ΡαιΔ δ 2019</t>
  </si>
  <si>
    <t>Εγχειρίδιο Αναγκαστικής Εκτελέσεως : γενικό και ειδικό μέρος / Πελαγία Γέσιου-Φαλτσή</t>
  </si>
  <si>
    <t>Γέσιου-Φαλτσή, Πελαγία.</t>
  </si>
  <si>
    <t>Αθήνα   Θεσσαλονίκη : Εκδόσεις Σάκκουλα, 2019.</t>
  </si>
  <si>
    <t>347.952(495) ΓεσΠ ε 2019</t>
  </si>
  <si>
    <t>Εγχειρίδιο εργατικού δικαίου : ατομικές εργασιακές σχέσεις / Δημήτρης, Ζερδελής.</t>
  </si>
  <si>
    <t>Ζερδελής, Δημήτρης.</t>
  </si>
  <si>
    <t>6η έκδ.</t>
  </si>
  <si>
    <t>Αθήνα : Σάκκουλα, 2019.</t>
  </si>
  <si>
    <t>349.2(495) ΖερΔ ε 2019</t>
  </si>
  <si>
    <t>Εδραιώνοντας τον ευρωπαϊκό χώρο δικαιοσύνης : η προστασία Θεμελιωδών Δικαιωμάτων / επιμέλεια Κωνσταντίνος Κουρούπης, Βασιλική Καραγκούνη   πρόλογος Χρίστος Κληρίδης.</t>
  </si>
  <si>
    <t>341.231.14(4-672EU) ΚουΚ ε 2019</t>
  </si>
  <si>
    <t>Εμπορικές εταιρίες / Νικόλαος Κ. Ρόκας.</t>
  </si>
  <si>
    <t>Ρόκας, Νικόλαος Κ.</t>
  </si>
  <si>
    <t>9η έκδ.</t>
  </si>
  <si>
    <t>Αθήνα : Σάκκουλας, 2019.</t>
  </si>
  <si>
    <t>347.72(495) ΡοκΝ ε 2019</t>
  </si>
  <si>
    <t>Επίτομο ειδικό ενοχικό δίκαιο / Πάνος Κ. Κορνηλάκης.</t>
  </si>
  <si>
    <t>Κορνηλάκης, Πάνος Κ.</t>
  </si>
  <si>
    <t>Αθήνα   Θεσσαλονίκη : Εκδόσεις Σάκκουλα , 2019.</t>
  </si>
  <si>
    <t>347.45/.5 ΚορΠ ε 2019</t>
  </si>
  <si>
    <t>Αίθουσα Ευδόξου 1ος όροφος</t>
  </si>
  <si>
    <t>Η ανοικτή έκτιση της ποινής : μορφές ελαστικότητας στην ιδρυματική διαβίωση των κρατουμένων / Μαρία Αρχιμανδρίτου.</t>
  </si>
  <si>
    <t>Αρχιμανδρίτου, Μαρία, 1960-</t>
  </si>
  <si>
    <t>2η έκδ. επαυξ.</t>
  </si>
  <si>
    <t>[Θεσσαλονίκη] : Μπαρμπουνάκης, 2019.</t>
  </si>
  <si>
    <t>343.819.1 ΑρχΜ α 2019</t>
  </si>
  <si>
    <t>Η εκλογή του Αρχιεπισκόπου Αθηνών και των ιεραρχών στη νεώτερη ιστορία της Ορθόδοξου Εκκλησίας της Ελλάδος / Αρχιμ. Ευθυμίου Κ. Θεοδωροπούλου.</t>
  </si>
  <si>
    <t>Θεοδωρόπουλος, Ευθύμιος Κ., Αρχιμανδρίτης.</t>
  </si>
  <si>
    <t>Καλαμάτα, 2019.</t>
  </si>
  <si>
    <t>271.222(495) ΘεοΕ ε 2019</t>
  </si>
  <si>
    <t>Μεθοδολογία του δικαίου : θεμελίωση των νομικών κρίσεων / Κώστας Σταμάτης.</t>
  </si>
  <si>
    <t>Σταμάτης, Κώστας Μ., 1955-</t>
  </si>
  <si>
    <t>2η έκδ. ανανεωμένη.</t>
  </si>
  <si>
    <t>340.115 ΣταΚ μ 2019</t>
  </si>
  <si>
    <t>Μια σύντομότερη ιστορία του δικαίου / Γεράσιμος Θεοδόσης   επιμέλεια Αλέκα Πλακονούρη.</t>
  </si>
  <si>
    <t>Θεοδόσης, Γεράσιμος.</t>
  </si>
  <si>
    <t>Αθήνα : Κλειδαριθμος, 2018.</t>
  </si>
  <si>
    <t>34(091) ΓερΘ μ 2018</t>
  </si>
  <si>
    <t>Αίθουσα Ιστοριας, Θεωριας και Φιλοσοφίας του Δικαίου</t>
  </si>
  <si>
    <t>Ο γενικός κανονισμός για την προστασία δεδομένων 679/2016/ΕΕ : εισαγωγή και προστασία δεδομένων / Φερενίκη Παναγοπούλου-Κουτνατζή   εισαγωγή Γιώργου Δελλή.</t>
  </si>
  <si>
    <t>Παναγοπούλου-Κουτνατζή, Φερενίκη.</t>
  </si>
  <si>
    <t>Αθήνα : Εκδόσεις Σάκκουλα, 2017</t>
  </si>
  <si>
    <t>347.721 ΠανΦ γ 2017</t>
  </si>
  <si>
    <t>Οικονομική του δημόσιου τομέα / Joseph E. Stiglitz, Jay K. Rosengard   επιμέλεια Αντώνης Αδάμ, Νικόλαος Καραβίτης   μετάφραση Γιάννης Λαντούρης, Τάσος Κυπριανίδης.</t>
  </si>
  <si>
    <t>Stiglitz, Joseph E.</t>
  </si>
  <si>
    <t>Αθήνα: Εκδόσεις Κριτική, 2019.</t>
  </si>
  <si>
    <t>351.72 StiJ o 2019</t>
  </si>
  <si>
    <t>Ποινικό δικονομικό δίκαιο / Αργύριος Καρράς.</t>
  </si>
  <si>
    <t>Καρράς, Αργύριος Α., 1939-</t>
  </si>
  <si>
    <t>ΔΣ 343.1(495) ΚαρΑ π 2019</t>
  </si>
  <si>
    <t>Αίθουσα Ευδόξου, 1ος όροφος</t>
  </si>
  <si>
    <t>Ποινικό δικονομικό δίκαιο. Τόμος Ι. / Θεοχάρη Ι. Δαλακούρα.</t>
  </si>
  <si>
    <t>Δαλακούρας, Θεοχάρης Ι.</t>
  </si>
  <si>
    <t>2η έκδ., αναθεωρ. με τον Ν. 4620/2019.</t>
  </si>
  <si>
    <t>Αθήνα : Π.Ν. Σάκκουλας, 2019-</t>
  </si>
  <si>
    <t>343.1(495) ΔαλΘ π 2019 1</t>
  </si>
  <si>
    <t>Ρωμαϊκό δίκαιο : αναδρομή στις πηγές του σύγχρονου δικαίου / Αθηνά Αρ. Δημοπούλου.</t>
  </si>
  <si>
    <t>Δημοπούλου, Αθηνά Α.</t>
  </si>
  <si>
    <t>Αθήνα : Ευρασία, 2019.</t>
  </si>
  <si>
    <t>34(37) ΔημΑ ρ 2019</t>
  </si>
  <si>
    <t>Στοιχεία ενωσιακού ποινικού δικαίου  / Μαρία Καϊάφα-Γκμπάντι, Θεόδωρος Παπακυριάκου.</t>
  </si>
  <si>
    <t>Καϊάφα-Γκμπάντι, Μαρία.</t>
  </si>
  <si>
    <t>343(4-672EU) ΚαιΜ σ 2019</t>
  </si>
  <si>
    <t>Συνταγματική ελευθερία και δημόσιοι σκοποί : σε αναζήτηση της θεμιτής πλοκής / Νίκος Ι. Παπασπύρου   με σχόλια των: Χρήστου Ράμμου, Γεωργίου Δελλή.</t>
  </si>
  <si>
    <t>Παπασπύρου, Νίκος Ι.</t>
  </si>
  <si>
    <t>342.7 ΠαπΝ σ 2019</t>
  </si>
  <si>
    <t>Το νέο δίκαιο της ανώνυμης εταιρίας : ο νέος Ν 4548/2018 με εισαγωγικές παρατηρήσεις / Ευάγγελος Περάκης.</t>
  </si>
  <si>
    <t>Περάκης, Ευάγγελος.</t>
  </si>
  <si>
    <t>5η έκδ.</t>
  </si>
  <si>
    <t>347.725(495) ΠερΕ ν 2018</t>
  </si>
  <si>
    <t>Το σύγχρονο θεσμικό πλαίσιο της ελληνικής δημόσιας διοίκησης / Λάμπρος Π. Μπαμπαλιούτας.</t>
  </si>
  <si>
    <t>Μπαμπαλιούτας, Λάμπρος Π.</t>
  </si>
  <si>
    <t>Αθήνα : Εκδόσεις Σάκκουλα, 2018-2019.</t>
  </si>
  <si>
    <t>35.07 ΜπαΛ σ 2018 1</t>
  </si>
  <si>
    <t>Φάκελος Κύπρου / Βουλή των Ελλήνων: γενικός συντονισμός: Βάσω Τσακανίκα   γενική επιμέλεια: Έλλη Δρούλια   επιμέλεια: Όλια Ησαΐα, Άρης Σωτηρόπουλος   Βουλή των Αντιπροσώπων: γενικός συντονισμός: Ελένη Ηλιάδη   επιμέλεια: Φλώρα Φλουρέντζου, Συλβάνα Βανέζου.</t>
  </si>
  <si>
    <t>Αθήνα : Βουλή των Ελλήνων   Λευκωσία : Βουλή των Αντιπροσώπων, 2018-</t>
  </si>
  <si>
    <t>94(564.3)19 ΕΒ φ 2019 8</t>
  </si>
  <si>
    <t>Φάκελος Κύπρου / Βουλή των Ελλήνων: γενικός συντονισμός: Βάσω Τσακανίκα   γενική επιμέλεια: Έλλη Δρούλια   επιμέλεια: Όλια Ησαΐα, Άρης Σωτηρόπουλος   Βουλή των Αντιπροσώπων: γενικός συντονισμός: Ελένη Ηλιάδη   επιμέλεια: Φλώρα Φλουρέντζου, Συλβάνα Βανέζου</t>
  </si>
  <si>
    <t>94(564.3)19 ΕΒ φ 2019 7</t>
  </si>
  <si>
    <t>Νάσκου-Περράκη, Παρούλα.</t>
  </si>
  <si>
    <t>Δικαιώματα του ανθρώπου : παγκόσμια και περιφερειακή προστασία : θεωρία, νομολογία</t>
  </si>
  <si>
    <t>Αθήνα Θεσσαλονίκη : Σάκκουλας, 2019.</t>
  </si>
  <si>
    <t>341.231.14 ΝασΠ δ 2019</t>
  </si>
  <si>
    <t>Παπαδημητρίου, Κώστας Δ</t>
  </si>
  <si>
    <t xml:space="preserve">Συλλογικό εργατικό δίκαιο </t>
  </si>
  <si>
    <t>Αθήνα : Νομική βιβλιοθήκη, 2019.</t>
  </si>
  <si>
    <t>349.2(495) ΠαπΚ σ 2019</t>
  </si>
  <si>
    <t>Morgenthau, Hans J. (Hans Joachim)</t>
  </si>
  <si>
    <t>Politics among nations. Ελληνικά.;"Η πολιτική μεταξύ των εθνών : ο αγώνας για ισχύ και ειρήνη</t>
  </si>
  <si>
    <t>Αναθ. εκδ.</t>
  </si>
  <si>
    <t>Αθήνα : Ποιότητα, 2018.</t>
  </si>
  <si>
    <t>327 MorH p/π 2018</t>
  </si>
  <si>
    <t>Αμίτσης, Γαβριήλ Ν.</t>
  </si>
  <si>
    <t>Εμβληματικές πρωτοβουλίες διαφύλαξης της κοινωνικής συνοχής την εποχή των μνημονίων : το υπόδειγμα της Εθνικής Στρατηγικής Κοινωνικής Ένταξης</t>
  </si>
  <si>
    <t>Αθήνα: Παπαζήσης, 2016.</t>
  </si>
  <si>
    <t>349.3 ΑμιΓ ε 2016</t>
  </si>
  <si>
    <t>Παπαγεωργίου, Κωνσταντίνος.</t>
  </si>
  <si>
    <t xml:space="preserve">Εκκλησιαστικό δίκαιο </t>
  </si>
  <si>
    <t>3η έκδ. αναθ. &amp; ενημερ.</t>
  </si>
  <si>
    <t>Αθήνα : Εκδόσεις Παπαζήση, 2019.</t>
  </si>
  <si>
    <t>348(495) ΠαπΚ ε 2019</t>
  </si>
  <si>
    <t>Ληξουριώτης, Ιωάννης Δ.</t>
  </si>
  <si>
    <t xml:space="preserve">Συλλογικές εργασιακές σχέσεις </t>
  </si>
  <si>
    <t>Αθήνα : Νομική Βιβλιοθήκη, 2020.</t>
  </si>
  <si>
    <t>349.2(495) ΛηξΙ σ 2020</t>
  </si>
  <si>
    <t>Αλεξανδρίδου, Ελίζα Δ.</t>
  </si>
  <si>
    <t xml:space="preserve">Δίκαιο εμπορικών εταιριών: προσωπικές &amp; κεφαλαιουχικές εταιρίες εταιρικοί μετασχηματισμοί </t>
  </si>
  <si>
    <t>Αθήνα: Νομική Βιβλιοθήκη, c2019.</t>
  </si>
  <si>
    <t>347.72(495) ΑλεΕ δ 2019</t>
  </si>
  <si>
    <t xml:space="preserve">Roskin, Michael G.  ... [et al.] </t>
  </si>
  <si>
    <t>Political science, an introduction. Ελληνικά;"Εισαγωγή στην πολιτική επιστήμη</t>
  </si>
  <si>
    <t>10η έκδ.</t>
  </si>
  <si>
    <t>Αθήνα : Εκδόσεις Επίκεντρο, 2008.</t>
  </si>
  <si>
    <t>32 RosM p/ε 2008</t>
  </si>
  <si>
    <t>Heywood, Andrew.</t>
  </si>
  <si>
    <t xml:space="preserve">Διεθνείς σχέσεις και πολιτική στην παγκόσμια εποχή </t>
  </si>
  <si>
    <t>Αθήνα : Εκδόσεις Κριτική, 2013.</t>
  </si>
  <si>
    <t>327 HeyA g/δ 2013</t>
  </si>
  <si>
    <t>Steve Smith</t>
  </si>
  <si>
    <t>The Globalization of world politics Ελληνικά;"Η παγκοσμιοποίηση της διεθνούς πολιτικής : μια εισαγωγή στις διεθνείς σχέσεις επιμ.: John Baylis</t>
  </si>
  <si>
    <t>5η</t>
  </si>
  <si>
    <t>Αθήνα : Επίκεντρο, 2013</t>
  </si>
  <si>
    <t>327 BayJ g/π 2013</t>
  </si>
  <si>
    <t>Χαραλαμπάκης, Αριστοτέλης Ι.</t>
  </si>
  <si>
    <t xml:space="preserve">Ποινικό δίκαιο &amp; νομολογία : ενημερωμένο νε το νέο ποινικό κώδικα (N4619/2019) και τον νέο κώδικα ποινικής δικονομία (Ν 4620/2019) </t>
  </si>
  <si>
    <t>343(495) ΧαρΑ π 2019</t>
  </si>
  <si>
    <t>Καϊάφα-Γκμπάντι, Μ. ;  Συμεωνίδου-Καστανίδου E. (επιμ.)</t>
  </si>
  <si>
    <t xml:space="preserve">Νομολογιακές εφαρμογές ειδικών ποινικών νόμων </t>
  </si>
  <si>
    <t>343.539(495)(094.5) ΚαιΜ v 2019</t>
  </si>
  <si>
    <t>Ψυχομάνης, Σπύρος Δ.</t>
  </si>
  <si>
    <t xml:space="preserve">Πτωχευτικό δίκαιο και δίκαιο ρύθμισης οφειλών υπερχρεωμένων φυσικών προσώπων </t>
  </si>
  <si>
    <t>8η έκδ. αναθ. μέχρι και το ν. 4605/2019.</t>
  </si>
  <si>
    <t>ΔΣ 347.736(495) ΨυχΣ π 2019</t>
  </si>
  <si>
    <t>Αίθουσα Ευδόξου 1ος</t>
  </si>
  <si>
    <t>Kongress der Internationalen Geselischaft für Urheberrecht (4. : Meran, 1964)</t>
  </si>
  <si>
    <t>Bearbeitung und Elektronik als musikalisches Problem im Urheberrecht : Festvortäge gehalten auf dem IV. Kongreß der Internationalen Geselischaft für Urheberrecht E. B. -Intergu- am 25 Mai 1964 in Meran, Italien / Karl Gustav Fellerer. Der rechtliche Schutz am musikalischen Werk : Schöpferische Elemente, Bearbeitungen, Elektronische Musik / von Mario Fabiani.</t>
  </si>
  <si>
    <t>Berlin : F. Vahlen, 1965.</t>
  </si>
  <si>
    <t>347.785(063) KIG1964 b 1965</t>
  </si>
  <si>
    <t>Fromm, Friedrich Karl.</t>
  </si>
  <si>
    <t>Grenzen der Kritik : ein Beitrag zum allgemeinen Persönlichkeitsrecht der Künstler</t>
  </si>
  <si>
    <t>Berlin : Vahlen, 1962.</t>
  </si>
  <si>
    <t>343.63 FroF g 1962</t>
  </si>
  <si>
    <t xml:space="preserve">Freiheit der Kunst nach dem Grundgesetz = The Freedom of art according to the basic law = La Liberté de l'art selon la loi fondamentale = La libertad del arte segun la ley constitucional : [Vortrag, geh. auf d. Kongreß d. Internat. Ges. für Urheberrecht am 16. September 1962 in Berlin </t>
  </si>
  <si>
    <t>347.782(063) HelR f 1963</t>
  </si>
  <si>
    <t>Αίθουσα Αστικού και Αστικού Δικονομικου Δικαίου</t>
  </si>
  <si>
    <t>Das Filmrecht des deutschen Regierungsentwurfs / Hubmann, Heinrich. Das Urheberrecht und der Film / von Vojislav Spaić.</t>
  </si>
  <si>
    <t>Berlin : F. Vahlen, 1962.</t>
  </si>
  <si>
    <t>347.786 HubH f 1962</t>
  </si>
  <si>
    <t>Copyright bill of the Republic of South Africa, 1963 / annotated by Gideon Roos.</t>
  </si>
  <si>
    <t>Berlin Frankfurt a.M. : Vahlen, 1966.</t>
  </si>
  <si>
    <t>347.78 RooG c 1966</t>
  </si>
  <si>
    <t>Συνάντηση Ιστορικών του Δικαίου (20ή: Κομοτηνή, 2018).</t>
  </si>
  <si>
    <t>Δίκαιο και ιστορία 4 / επιμέλεια Μαρία Γιούνη.</t>
  </si>
  <si>
    <t>Αθήνα Θεσσαλονίκη : Σάκκουλας , 2019</t>
  </si>
  <si>
    <t>34(091)(063) ΣΙΔ2018 δ 2019</t>
  </si>
  <si>
    <t>Internationalen Kongresses für Kirchenmusik( 4. : Köln, 1961)</t>
  </si>
  <si>
    <t>Vorträge zum Urheberrecht anläßlich des IV. Internationalen Kongresses für Kirchenmusik, Köln, Juni 1961 = Lectures on copyright on the Occasion of the Fourth International Congress on Church Music, Cologne, June 1961 = Conférences sur le droit d'auteur à l'occasion du 4. Congrès international pour la musique sacrée, Cologne, juin 1961 / International Copyright Society.</t>
  </si>
  <si>
    <t>347.785(063) IKK1961 v 1962</t>
  </si>
  <si>
    <t>Aίθουσα Αστικού και Αστικού Δικονομικού Δικαίου</t>
  </si>
  <si>
    <t>Ηλιοπούλου-Στράγγα Τζούλια</t>
  </si>
  <si>
    <t>Soziale Grundrechte in den neuen Mitgliedstaaten der Europäischen Union : zugleich eine Einführung in die mitgliedstaatlichen Allgemeinen Grundrechtslehren / Julia Iliopoulos-Strangas (Hrsg.).</t>
  </si>
  <si>
    <t>Baden-Baden : Nomos Wien: Facultas Athen: Sakkoulas 2019</t>
  </si>
  <si>
    <t>341.231.14(4-672EU) ΗλιΤ s 2019</t>
  </si>
  <si>
    <t>Weber, Werner</t>
  </si>
  <si>
    <t xml:space="preserve">Urheberrecht und Verfassung : Vortrag, gehlaten auf dem Kongreß der Internationalen Gesellschaft für Urheberrecht an. 30. April 1960 in Wien  </t>
  </si>
  <si>
    <t>Berlin, F. Vahlen 1961.</t>
  </si>
  <si>
    <t>347.78(063) WebW u 1961</t>
  </si>
  <si>
    <t>Τρεις εκδηλώσεις μνήμης και στοχασμού πάνω σε επίκαιρα προβλήματα της πανεπιστημιακής εκπαίδευσης / Σύλλογος Διδακτικού Προσωπικού της Σχολής Νομικών, Οικονομικών και Πολιτικών Επιστημών.</t>
  </si>
  <si>
    <t>Αθήνα : [χ.ό], 2009.</t>
  </si>
  <si>
    <t>378(063) ΤΕΜ2006-2008 2009</t>
  </si>
  <si>
    <t>Bergquist, Ulf</t>
  </si>
  <si>
    <t>EU regulation on succession and wills : commentary / Ulf Bergquist ... [et al.]</t>
  </si>
  <si>
    <t>Köln : Otto Schmidt, [2015]</t>
  </si>
  <si>
    <t>347.65‪(4-672EU)‬ BerU e 2015</t>
  </si>
  <si>
    <t>Jeauneau, Adeline</t>
  </si>
  <si>
    <t>L'ordre public en droit national et en droit de l'Union européenne : essai de systématisation / Adeline Jeauneau préface de Vincent Heuzé.</t>
  </si>
  <si>
    <t>Issy-les-Moulineaux : LGDJ, Lextenso éditions, [2018]</t>
  </si>
  <si>
    <t>351.74 JeaA o 2018</t>
  </si>
  <si>
    <t>Kovács, Csaba.</t>
  </si>
  <si>
    <t xml:space="preserve">Attribution in international investment law </t>
  </si>
  <si>
    <t>Alphen aan den Rijn, the Netherlands : Kluwer Law International B. V., 2018.</t>
  </si>
  <si>
    <t>341.63:347.7 KovC a 2018</t>
  </si>
  <si>
    <t>Stephan W. Schill, Christian J. Tams, Rainer Hofmann.</t>
  </si>
  <si>
    <t>International investment law and development : bridging the gap / edited by Stephan W. Schill, Christian J. Tams, Rainer Hofmann.</t>
  </si>
  <si>
    <t>Cheltenham : Edward Elgar Publishing, [2015]</t>
  </si>
  <si>
    <t>346 SchS i 2015</t>
  </si>
  <si>
    <t>International arbitration in the energy sector / edited by Maxi Scherer contributors Catherine Amirfar ..[et al.].</t>
  </si>
  <si>
    <t>New York, NY : Oxford University Press, 2018.</t>
  </si>
  <si>
    <t>341.63:347.7 SchM i 2018</t>
  </si>
  <si>
    <t>Jarrett, Martin</t>
  </si>
  <si>
    <t xml:space="preserve">Contributory fault and investor misconduct in investment arbitration </t>
  </si>
  <si>
    <t>New York : Cambridge University Press, 2019.</t>
  </si>
  <si>
    <t>341.63:347.7 JarM c 2019</t>
  </si>
  <si>
    <t>Wongkaew, Teerawat</t>
  </si>
  <si>
    <t xml:space="preserve">Protection of legitimate expectations in investment treaty arbitration : a theory of detrimental reliance </t>
  </si>
  <si>
    <t>Cambridge : Cambridge University Press, 2019.</t>
  </si>
  <si>
    <t>341.63:347.7 WonT p 2019</t>
  </si>
  <si>
    <t>Αλουπογιάννης, Ηλίας Δ.</t>
  </si>
  <si>
    <t xml:space="preserve">Κωδικοποίηση αγορανομικών διατάξεων </t>
  </si>
  <si>
    <t>΄Εκδ. ολοκληρωμένη.</t>
  </si>
  <si>
    <t>Αθήνα ; Κομοτηνή : Αντ. Ν. Σάκκουλας, 1995.</t>
  </si>
  <si>
    <t>343.538.6(495) ΚΩΔ ΑλοΗ κ 1995</t>
  </si>
  <si>
    <t>Ortino, Federico</t>
  </si>
  <si>
    <t>The origin and evolution of investment treaty standards : stability, value, and reasonableness</t>
  </si>
  <si>
    <t>New York : Oxford University Press, 2019.</t>
  </si>
  <si>
    <t>341.63:347.7 OrtF o 2019</t>
  </si>
  <si>
    <t>Ho, Jean</t>
  </si>
  <si>
    <t xml:space="preserve">State responsibility for breaches of investment contracts </t>
  </si>
  <si>
    <t>Cambridge New York : Cambridge University Press, 2018.</t>
  </si>
  <si>
    <t>341.63:347.7 HoJ s 2018</t>
  </si>
  <si>
    <t>Pfeiff, Sylvia</t>
  </si>
  <si>
    <t xml:space="preserve">La portabilité du statut personnel dans l'espace européen : de l'émergence d'un droit fondamental à l'élaboration d'une méthode européenne de la reconnaissance </t>
  </si>
  <si>
    <t>Bruxelles : Bruylant, 2017.</t>
  </si>
  <si>
    <t>341.231.14(4-672EU) PfeS p 2017</t>
  </si>
  <si>
    <t>Baumgartner, Jorun</t>
  </si>
  <si>
    <t xml:space="preserve">Treaty shopping in international investment law </t>
  </si>
  <si>
    <t>Oxford New York : Oxford University Press, 2016.</t>
  </si>
  <si>
    <t>346 BauJ t 2016</t>
  </si>
  <si>
    <t>Sourgens, Frédéric Gilles</t>
  </si>
  <si>
    <t>Evidence in international investment arbitration / Frédéric G Sourgens, Washburn University School of Law, USA Kabir A.N. Duggal, Baker McKenzie, USA Ian A Laird, Crowell &amp; Moring LLP, USA.</t>
  </si>
  <si>
    <t>Oxford : Oxford University Press, 2018.</t>
  </si>
  <si>
    <t>341.63:347.7 SouF e 2018</t>
  </si>
  <si>
    <t>Mehr Freiheit wagen : Beiträge zur Emeritierung von Jürgen Basedow / Herausgegeben im Auftrag seiner Schülerinnen und Schüler von Anatol Dutta und Christian Heinze.</t>
  </si>
  <si>
    <t>Tübingen : Mohr Siebeck, 2018.</t>
  </si>
  <si>
    <t>34(082.2) BasJ m 2018</t>
  </si>
  <si>
    <t>Αίθουσα τιμητικών τόμων, 1ος όροφος</t>
  </si>
  <si>
    <t>Hobér, Kaj</t>
  </si>
  <si>
    <t>Investment treaty arbitration : problems and exercises / Kaj Hobér with Joel Dahlquist Cullborg.</t>
  </si>
  <si>
    <t>Cheltenham, UK Northampton, MA, USA : Edward Elgar Publishing, [2018]</t>
  </si>
  <si>
    <t>341.63:347.7(076) HobK i 2018</t>
  </si>
  <si>
    <t>Muir Watt, Horatia</t>
  </si>
  <si>
    <t>Discours sur les méthodes du droit international privé (des formes juridiques de l'inter-altérité) : cours général de droit international privé</t>
  </si>
  <si>
    <t>[Leiden] : Brill Nijhoff, 2019.</t>
  </si>
  <si>
    <t>341.9 MuiH d 2019</t>
  </si>
  <si>
    <t>Cox, Johanne M.</t>
  </si>
  <si>
    <t xml:space="preserve">Expropriation in investment treaty arbitration </t>
  </si>
  <si>
    <t>Oxford : Oxford University Press, 2019.</t>
  </si>
  <si>
    <t>341.63:347.7 CoxJ e 2019</t>
  </si>
  <si>
    <t>Bonifay, Emmanuelle</t>
  </si>
  <si>
    <t xml:space="preserve">Le principe de reconnaissance mutuelle et le droit international privé : contribution à l'édification d'un espace de liberté, sécurité et justice </t>
  </si>
  <si>
    <t>Bayonne : Institut Universitaire Varenne, 2017.</t>
  </si>
  <si>
    <t>341.96:347.7‪(4-672EU)‬ BonE p 2017</t>
  </si>
  <si>
    <t>Duggal, Kabir A. N., Wendy W. Cai</t>
  </si>
  <si>
    <t>Principles of evidence in public international law as applied by investor-state tribunals : burden and standards of proof / Kabir Duggal, Wendy W. Cai.</t>
  </si>
  <si>
    <t>Leiden Boston : Brill, 2018.</t>
  </si>
  <si>
    <t>341.63:347.7 DugK p 2018</t>
  </si>
  <si>
    <t>Brüssel IIa, Rom III : Kommentar zu den Verordnungen (EG) 2201/2003 und (EU) 1259/2010 / herausgegeben von Prof. Dr. Christoph Althammer bearbeitet von Christoph Althammer ... [et al]</t>
  </si>
  <si>
    <t>München : C.H. Beck, 2014.</t>
  </si>
  <si>
    <t>341.96:347.627‪(4-672EU)‬ AltC b 2014</t>
  </si>
  <si>
    <t>Beignier, Bernard,  Torricelli-Chrifi Sarah</t>
  </si>
  <si>
    <t>Droit des régimes matrimoniaux, du PACS et du concubinage : droit interne, droit international privé, cours &amp; schémas, exercices progressifs de liquidation</t>
  </si>
  <si>
    <t>6me éd.</t>
  </si>
  <si>
    <t>Issy-les-Moulineaux : LGDJ, 2018.</t>
  </si>
  <si>
    <t>347.62 BeiB d 2018</t>
  </si>
  <si>
    <t>341.96:347.6(063) PCI2016 2018</t>
  </si>
  <si>
    <t>Αίθουσα Διεθνούς Δικαίου και Εμπορικού Δικαίου;"ΠΜΣ Διεθνών Συναλλαγών</t>
  </si>
  <si>
    <t>Ṣabāḥī, Burzū</t>
  </si>
  <si>
    <t>Investor-state arbitration / Borzu Sabahi, Noah Rubins, Don Wallace.</t>
  </si>
  <si>
    <t>2nd ed.</t>
  </si>
  <si>
    <t>341.63:347.7 SabB i 2019</t>
  </si>
  <si>
    <t>Αίθουσα Διεθνούς και Εμπορικού Δικαίου</t>
  </si>
  <si>
    <t>Αντάπασης, Αντώνιος Μ., Αθανασίου Λία</t>
  </si>
  <si>
    <t>Ναυτικό δίκαιο / Αντώνης Αντάπασης, Λία Αθανασίου με τη συνεργασία Μιχάλη Αντάπαση, Μανόλη Κωνσταντινίδη.</t>
  </si>
  <si>
    <t>Αθήνα: Νομική Βιβλιοθήκη, 2020.</t>
  </si>
  <si>
    <t>347.79 ΑντΑ ν 2020</t>
  </si>
  <si>
    <t xml:space="preserve">Allied and Associated Powers </t>
  </si>
  <si>
    <t>Traite de paix entre les puissances alliees et associees et l'Allemagne et protocole signes a Versailles, le 28 Juin 1919 = Treaty of peace between the Allied and Associated Powers and Germany and protocol signed at Versailles, June 28, 1919.</t>
  </si>
  <si>
    <t>[Paris, France? : s.n., 1919?]</t>
  </si>
  <si>
    <t>341.241.2 TPE 1919</t>
  </si>
  <si>
    <t>Aίθουσα σπάνιου υλικου</t>
  </si>
  <si>
    <t>Γεωργιάδης, Απόστολος Σ.</t>
  </si>
  <si>
    <t xml:space="preserve">Το κληρονομικο δίκαιο στην πράξη : θέματα και λύσεις </t>
  </si>
  <si>
    <t>Αθήνα : Π.Ν. Σάκκουλας, 2019.</t>
  </si>
  <si>
    <t>347.65(495)(076) ΓεωΑ κ 2019</t>
  </si>
  <si>
    <t>Κείμενα διοικητικού δικαίου / επιμέλεια Σωτήρη Λύτρα, Γλυκερίας Σιούτη επιστημονική επιμέλεια Άννας Λύτρα, Απόστολου Σίνη.</t>
  </si>
  <si>
    <t>3η εκδ.</t>
  </si>
  <si>
    <t>Αθήνα Κομοτηνή : Αντ.Ν. Σάκκουλας, 2005.</t>
  </si>
  <si>
    <t>35.07 ΛύτΣ κ 2005 3</t>
  </si>
  <si>
    <t>Παναγιωτόπουλος, Δημήτριος Π.</t>
  </si>
  <si>
    <t xml:space="preserve">Διεθνείς αθλητικοί &amp; ολυμπιακοί θεσμοί : αθλητικό διεθνές δίκαιο </t>
  </si>
  <si>
    <t>Αθήνα : Νομική Βιβλιοθήκη, 2007.</t>
  </si>
  <si>
    <t>34:79 ΠανΔ δ 2007</t>
  </si>
  <si>
    <t>Καρατζένης, Φώτιος.</t>
  </si>
  <si>
    <t>Zur Anwendung der Generalklausel des [Paragraph] 9 AGB-Gesetz Handelsverkehr / Fotios Karatzenis.</t>
  </si>
  <si>
    <t>Pfaffenweiler : Centaurus-Verlagsgesellschaft, 1989.</t>
  </si>
  <si>
    <t>347.441.46 ΚαρΦ z 1989</t>
  </si>
  <si>
    <t>Alexios Aristenos : Kommentar zur Synopsis Canonum / hersgb. von Eleftheria Sp. Papagianni, Spyros N. Troianos, Kirill Maksimovič.</t>
  </si>
  <si>
    <t>Boston : De Gruyter, 2019.</t>
  </si>
  <si>
    <t>271.2-74 ΠαπΕ a 2019</t>
  </si>
  <si>
    <t>Hart, H. L. A. (Herbert Lionel Adolphus)</t>
  </si>
  <si>
    <t>Concept of law Ελληνικά;"Η έννοια του δικαίου / H. L. A. Hart μετάφραση Σταύρος Μακρής."</t>
  </si>
  <si>
    <t>Αθηνα : Εκδόσεις Αρσενίδη, 2019.</t>
  </si>
  <si>
    <t>340.12 HarH c/ε 2019</t>
  </si>
  <si>
    <t>ILO100 - Law for Social Justice (: 2019 : Geneva)</t>
  </si>
  <si>
    <t>ILO 100 : law for social justice : [conference proceedings, 15-17 April 2019, Geneva] / edited by George P. Politakis, Tomi Kohiyama, Thomas Lieby.</t>
  </si>
  <si>
    <t>Geneva : International Labour Office, 2019.</t>
  </si>
  <si>
    <t>349.281(063) ILSJ2019 i 2019</t>
  </si>
  <si>
    <t>Hasek, Jaroslav, 1883-1923.</t>
  </si>
  <si>
    <t>Osudy dobreho vojaka Svejka za svetove valky. Ελληνικά;"Οι περιπέτειες του καλού στρατιώτη Σβέικ / Γιάροσλαβ Χάσεκ μετάφραση από τα τσέχικα Ρενέ Ψυρούκη."</t>
  </si>
  <si>
    <t>Αθήνα : Γη, 1974.</t>
  </si>
  <si>
    <t>82 HasJ o/π [1974] 1</t>
  </si>
  <si>
    <t>2ος όροφος</t>
  </si>
  <si>
    <t>Litterature et le mal. Ελληνικά;"Η λογοτεχνία και το κακό : Baudelaire , Blake, Sade, Proust, Genet</t>
  </si>
  <si>
    <t>Αθήνα : Πλέθρον, 1979.</t>
  </si>
  <si>
    <t>82 BatG l/λ 1979</t>
  </si>
  <si>
    <t>Kadaré, Ismaïl.</t>
  </si>
  <si>
    <t>Το παλάτι των ονείρων / Ismail Kadaré ; μετάφραση από τα γαλλικά Ελένη Κεκροπούλου.</t>
  </si>
  <si>
    <t>Αθήνα : Νέα Σύνορα, 1990</t>
  </si>
  <si>
    <t>82 KadI n/π 1990</t>
  </si>
  <si>
    <t>Genet, Jean, 1910-</t>
  </si>
  <si>
    <t>Un captif amoureux.;"Αιχμάλωτος του έρωτα / Jean Genet ; μετάφραση Λήδα Παλαντίου."</t>
  </si>
  <si>
    <t>Αθήνα : Εξάντας, 1988.</t>
  </si>
  <si>
    <t>82 GenJ c/α 1988</t>
  </si>
  <si>
    <t>Carpentier, Alejo, 1904-1980</t>
  </si>
  <si>
    <t>Concierto barroco. Ελληνικά;"Κοντσέρτο Μπαρόκ / Αλέχο Καρπεντιέρ ; μετάφραση Μελίνα Παναγιωτίδου."</t>
  </si>
  <si>
    <t>[Αθήνα] : Εξάντας, 2000</t>
  </si>
  <si>
    <t>82 CarA c/κ 2000</t>
  </si>
  <si>
    <t>Dumas, Alexandre, 1802-1870</t>
  </si>
  <si>
    <t>Βασίλισσα Μαργκό / Αλέξανδρος Δουμάς ; μετάφραση Γιώργος Ράϊκος.</t>
  </si>
  <si>
    <t>Αθήνα : Καστανιώτης, 1995</t>
  </si>
  <si>
    <t>82 DumA r/β 1995</t>
  </si>
  <si>
    <t>Wilde, Oscar, 1854-1900</t>
  </si>
  <si>
    <t>Το έγκλημα του Λόρδου Άρθουρ Σαβίλ / Όσκαρ Ουάϊλδ ; μεταφραστής Στάθης Σπηλιωτόπουλος.</t>
  </si>
  <si>
    <t>Αθήνα : Γκοβόστης, [19--]</t>
  </si>
  <si>
    <t>82 WilO l/ε [19--]</t>
  </si>
  <si>
    <t>Miller, Henry, 1891-1980.</t>
  </si>
  <si>
    <t>Tropic of Cancer. Ελληνικά;"Ο τροπικός του καρκίνου / Χένρι Μίλερ ; μετάφραση Γιώργος-Ίκαρος Μπαμπασάκης."</t>
  </si>
  <si>
    <t>Αθήνα : Δημοσιογραφικός Οργανισμός Λαμπράκη, 2011.</t>
  </si>
  <si>
    <t>82 MilH c/τ 2011</t>
  </si>
  <si>
    <t>Saint-Exupery, Antoine de 1900-1944</t>
  </si>
  <si>
    <t>Νυκτερινή πτήση / Αντουάν ντε Σεντ-Εξιπερί μετάφραση Δημήτρης Ζορμπαλάς.</t>
  </si>
  <si>
    <t>Αθήνα : Ψυχογιός, 1984.</t>
  </si>
  <si>
    <t>82 SaiA v/ν 1984</t>
  </si>
  <si>
    <t>Malraux, André, 1901-1976.</t>
  </si>
  <si>
    <t>La Condition humaine. Ελληνικά. 1980;"Η Ανθρώπινη μοίρα : μυθιστόρημα / Αντρέ Μαλρώ μετάφραση Γιάννη Λάμψα."</t>
  </si>
  <si>
    <t>4η έκδ.</t>
  </si>
  <si>
    <t>Αθήνα : Οι Εκδόσεις των Φίλων, 2004</t>
  </si>
  <si>
    <t>82 MalA c/α 2004</t>
  </si>
  <si>
    <t>Pavese, Cesare, 1908-1950</t>
  </si>
  <si>
    <t>Το σπίτι στο λόφο / Τσέζαρε Παβέζε ; μετάφραση Θανάσης Κουτλής.</t>
  </si>
  <si>
    <t>Αθήνα : Οδός Πανός, 1999</t>
  </si>
  <si>
    <t>82 PavC c/σ 1999</t>
  </si>
  <si>
    <t>Το ωραίο καλοκαίρι / Τσεζάρε Παβέζε ; μετάφραση: Σώτη Τριανταφύλλου.</t>
  </si>
  <si>
    <t>Αθήνα : Πατάκη, 2000.</t>
  </si>
  <si>
    <t>82 PavC b/ω 2000</t>
  </si>
  <si>
    <t>Balzac, Honore de, 1799-1850</t>
  </si>
  <si>
    <t>Το κρίνο στην κοιλάδα / Μπαλζάκ μετάφραση Λ. Κεφαλάς.</t>
  </si>
  <si>
    <t>[Αθήνα] : Γκοβόστης, [19--].</t>
  </si>
  <si>
    <t>82 BalH l/κ [19--]</t>
  </si>
  <si>
    <t>Moravia, Alberto, 1907-1990.</t>
  </si>
  <si>
    <t>Indifferenti. Ελληνικά;"Οι αδιάφοροι / Αλμπέρτο Μοράβια μετάφραση Θανάσης Μετσιμενίδης."</t>
  </si>
  <si>
    <t>Αθήνα : Ζαχαρόπουλος, 1994.</t>
  </si>
  <si>
    <t>82 MorA i/α 1955</t>
  </si>
  <si>
    <t>Ένδικα μέσα και ανακοπές : (πολιτική δικονομία ΙΙ) / Στέφανος Στ. Πανταζόπουλος.</t>
  </si>
  <si>
    <t>Αθήνα Θεσσαλονίκη : Εκδόσεις Σάκκουλα, 2020.</t>
  </si>
  <si>
    <t>347.955 ΠανΣ ε 2020</t>
  </si>
  <si>
    <t>Πανταζόπουλος, Στέφανος Στ.</t>
  </si>
  <si>
    <t>Η ανακοπή κατά διαταγής πληρωμής / Στέφανος Στ. Πανταζόπουλος.</t>
  </si>
  <si>
    <t>4η έκδ., ενημ. και αναθ. με βάση και το ν. 4335/2015 και το ν. 4488/2017.</t>
  </si>
  <si>
    <t>Αθήνα Θεσσαλονίκη : Εκδόσεις Σάκκουλα, 2019.</t>
  </si>
  <si>
    <t>347.952(495) ΠανΣ α 2019</t>
  </si>
  <si>
    <t>Εμπορικό δίκαιο : γενικό μέρος - δίκαιο εμπορικών συμβάσεων / Σπύρος Δ. Ψυχομάνης.</t>
  </si>
  <si>
    <t>Αθήνα : Σάκκουλας, 2018.</t>
  </si>
  <si>
    <t>347.7(495) ΨυχΣ ε 2018</t>
  </si>
  <si>
    <t>Βλαχόπουλος, Σπυρίδων Β.</t>
  </si>
  <si>
    <t>Διλήμματα της ελληνικής συνταγματικής ιστορίας : 20ός αιώνας : ένας ιστορικός γράφει για το σύνταγμα και ένας συνταγματολόγος για την ιστορία / Σπύρος Βλαχόπουλος-Ευάνθης Αλιβιζάτος πρόλογος Νίκος Κ. Αλιβιζάτος</t>
  </si>
  <si>
    <t>1η έκδ.</t>
  </si>
  <si>
    <t>Αθήνα : Εκδόσεις Πατάκη, 2018.</t>
  </si>
  <si>
    <t>342(495)(091) ΒλαΣ δ 2018</t>
  </si>
  <si>
    <t>Δίκαιο εμπορικών εταιριών : ΟΕ, ΕΕ, ΕΕΚΜ, Αφανούς, Κοινοπραξίας, ΕΟΟΣ, ΑΕ, ΕΠΕ, ΙΚΕ (μετά τους νόμους 4541/2018 και 4548/2018) / Σπυρίδωνος Δ. Ψυχομάνη.</t>
  </si>
  <si>
    <t>Αθήνα Θεσσαλονίκη : Σάκκουλας, 2018.</t>
  </si>
  <si>
    <t>347.72(495) ΨυχΣ δ 2018</t>
  </si>
  <si>
    <t>Αίθουσα Διεθνους Δικαίου και Εμπορικού Δικαίου</t>
  </si>
  <si>
    <t>Περάκης, Ευάγγελος Εμμ.</t>
  </si>
  <si>
    <t>Γενικό μέρος του εμπορικού δικαίου : γενική θεωρία του εμπορικού δικαίου, εμπορικές πράξεις και έμποροι, η επιχείρηση και η οργάνωσή της / Ευάγγελος Εμμ. Περάκης.</t>
  </si>
  <si>
    <t>2 έκδ. αναθ.</t>
  </si>
  <si>
    <t>347.7(495) ΠερΕ γ 2018</t>
  </si>
  <si>
    <t>Εισαγωγή στο δίκαιο της Ευρωπαϊκής Ένωσης / Βασίλειος Α. Χριστιανός, Ρ. -Ε. Παπαδοπούλου, Μ. Περάκης.</t>
  </si>
  <si>
    <t>Αθήνα : Νομική Βιβλιοθήκη , 2020.</t>
  </si>
  <si>
    <t>Μαρίνος, Μιχαήλ-Θεόδωρος, 1954-</t>
  </si>
  <si>
    <t>Αθέμιτος ανταγωνισμός Μιχ.-Θεοδ. Δ. Μαρίνος.</t>
  </si>
  <si>
    <t>Αθήνα : Π.Ν. Σάκουλας, 2015.</t>
  </si>
  <si>
    <t>347.776 ΜαρΜ α 2015</t>
  </si>
  <si>
    <t>Παντελίδου, Καλλιρόη Δ.</t>
  </si>
  <si>
    <t>Γενικό ενοχικό δίκαιο / Καλλιρόη Δ. Καλλιρόη Δ.</t>
  </si>
  <si>
    <t>347.4 ΠανΚ γ 2019</t>
  </si>
  <si>
    <t>Αξιόγραφα / Νικόλαος Κ. Ρόκας.</t>
  </si>
  <si>
    <t>347.741(495) ΡοκΝ α 2019</t>
  </si>
  <si>
    <t>Αυγητίδης, Δημήτρης Κ.</t>
  </si>
  <si>
    <t>Δίκαιο της κεφαλαιαγοράς : ρυθμιζόμενες αγορές, επενδυτικές υπηρεσίες, προστασία των επενδυτών, Οργανισμοί Συλλογικών Επενδύσεων, χρηματιστηριακές συναλλαγές, διαφάνεια και πληροφόρηση, ενημερωτικό δελτίο, κατάχρηση αγοράς, δημόσια πρόταση, εισηγμένη ανώνυμη εταιρεία, εταιρική διακυβέρνηση, επιτροπή κεφαλαιαγοράς / Δημήτρης Κ. Αυγητ</t>
  </si>
  <si>
    <t>347.731.1(495) ΑυγΔ δ 2019</t>
  </si>
  <si>
    <t>Αίθιυσα Διεθνούς Δικαίου και Εμπορικού Δικαίου</t>
  </si>
  <si>
    <t>Φορτσάκης, Θεόδωρος Π.</t>
  </si>
  <si>
    <t>Φορολογικό δίκαιο / Θεόδωρος Π. Φορτσάκης, Κατερίνα Κ. Σαββαΐδου με τη συνεργασία Ανδρέα Τσουρουφλή, Πέτρου Πανταζόπουλου.</t>
  </si>
  <si>
    <t>351.71 ΦορΘ φ 2020</t>
  </si>
  <si>
    <t>Τριανταφυλλάκης, Γεώργιος, 1957-</t>
  </si>
  <si>
    <t>Δίκαιο του ελεύθερου ανταγωνισμού / Γεώργιος Δ. Τριανταφυλλάκης.</t>
  </si>
  <si>
    <t>Αθήνα : Νομική Βιβλιοθήκη, c2019.</t>
  </si>
  <si>
    <t>347.776 ΤριΓ δ 2019</t>
  </si>
  <si>
    <t>Burns, E. M.</t>
  </si>
  <si>
    <t>Ευρωπαϊκή ιστορία : ο δυτικός πολιτισμός : νεότεροι χρόνοι / E.M. Burns ; επιμέλεια, πρόλογος Ι.Σ. Κολιόπουλος ; μετάφραση Τάσος Δαρβέρης.</t>
  </si>
  <si>
    <t>Θεσσαλονίκη : Επίκεντρο, 2006.</t>
  </si>
  <si>
    <t>94(100)«1300/....» BurE w/ε 2006</t>
  </si>
  <si>
    <t>Αίθουσα Θεωρίας, Ιστορίας και Φιλοσοφίας Δικαίου</t>
  </si>
  <si>
    <t>Κουτούγκος, Άρης.</t>
  </si>
  <si>
    <t>Περί φιλοσοφικής μεθόδου : διερωτώμενοι, παρεμπιπτόντως, τι είναι γνώση Τι είναι αρετή (ή και αντίστροφα) / Άρης Κουτούγκος.</t>
  </si>
  <si>
    <t>Αθήνα : Πεδίο, 2012.</t>
  </si>
  <si>
    <t>340.12 ΚουΑ π 2012</t>
  </si>
  <si>
    <t>Μπέσιλα-Βήκα, Ευρυδίκη.</t>
  </si>
  <si>
    <t>Τοπική αυτοδιοίκηση / Ευρυδίκη Μπέσιλα-Βήκα.</t>
  </si>
  <si>
    <t>Αθήνα : Σάκκουλας, 2011-2019.</t>
  </si>
  <si>
    <t>352 ΜπεΕ τ 2019 1</t>
  </si>
  <si>
    <t>Παπαδαμάκης, Αδάμ Χ.</t>
  </si>
  <si>
    <t>Ποινική δικονομία : η δομή της ποινικής δίκης / Αδάμ Χ. Παπαδαμάκης.</t>
  </si>
  <si>
    <t>9η έκδ. αναθεωρημένη με βάση το νέο ΚΠΔ.</t>
  </si>
  <si>
    <t>343.1(495) ΠαπΑ π 2019</t>
  </si>
  <si>
    <t>Γιόκαρης, ΄Αγγελος Σ.</t>
  </si>
  <si>
    <t>Διεθνές δίκαιο εναέριου χώρου - διαστήματος / ΄Αγγελος Γιόκαρης, Γιώργος Κυριακόπουλος.</t>
  </si>
  <si>
    <t>ΔΣ 341.226 ΓιοΑ δ 2020</t>
  </si>
  <si>
    <t>Steans, Jill.</t>
  </si>
  <si>
    <t>Φύλο και διεθνείς σχέσεις : θεωρία, πρακτική, πολιτικές / Jill Steans ; μετάφραση Ρόζα Βασιλάκη ; επιστημονική επιμέλεια Χαρά Καραγιαννοπούλου</t>
  </si>
  <si>
    <t>3η έκδ., πλήρως αναθ. και διευρυμένη.</t>
  </si>
  <si>
    <t>Αθήνα: Πεδίο, 2016.</t>
  </si>
  <si>
    <t>305-055.2 SteJ γ/f 2016</t>
  </si>
  <si>
    <t>Γκόρτσος, Χρήστος Β.</t>
  </si>
  <si>
    <t>European central banking law : the role of the European Central Bank and national central banks under european law / Christos V. Gortsos.</t>
  </si>
  <si>
    <t>Cham (Switzerland) : palgrave macmillan, c2020.</t>
  </si>
  <si>
    <t>351.82(4-672EU) ΓκοΧ e 2020</t>
  </si>
  <si>
    <t>Δερτιλής, Γεώργιος.</t>
  </si>
  <si>
    <t>Ιστορία της νεότερης και σύγχρονης Ελλάδας 1750-2015 / Γ. Β. Δερτιλής.</t>
  </si>
  <si>
    <t>Αναθεωρημένη και επαυξημένη έκδοση.</t>
  </si>
  <si>
    <t>Ηράκλειο : Πανεπιστημιακές Εκδόσεις Κρήτης, 2018.</t>
  </si>
  <si>
    <t>94(495) 18/20 ΔερΓ ι 2019</t>
  </si>
  <si>
    <t>Γέμτου, Ελένη.</t>
  </si>
  <si>
    <t>Ιστορία της τέχνης : μια επιστημολογική θεώρηση / Ελένη Γέμτου.</t>
  </si>
  <si>
    <t>Αθήνα : Εκδοτική Αθηνών, 2017.</t>
  </si>
  <si>
    <t>7(091) ΓεμΕ ι 2017</t>
  </si>
  <si>
    <t>Αίθουσα Ιστορίας, Θεωρίας και Φιλοσοφίας Δικαίου</t>
  </si>
  <si>
    <t>Pandemic crisis and financial stability / edited by Christos V. Gortsos and Wolf-Georg Ringe.</t>
  </si>
  <si>
    <t>Frankfurt am Main : European Banking Institute, 2020.</t>
  </si>
  <si>
    <t>351.82(4-672EU) ΓκοΧ p 2020</t>
  </si>
  <si>
    <t>Hill, Christopher, 1948-</t>
  </si>
  <si>
    <t>Foreign policy in the twenty-first century. Ελληνικά;"Η εξωτερική πολιτική τον 21ο αιώνα / Κρίστοφερ Χιλ μετάφραση Παναγιώτης Σουλτάνης-Γιώργος Κυριακόπουλος επιστημονική επιμέλεια Γιώργος Λ. Ευαγγελόπουλος"</t>
  </si>
  <si>
    <t>Κρήτη : Πανεπιστημιακές Εκδόσεις Κρήτης, 2017.</t>
  </si>
  <si>
    <t>327 20 HilC f/ε 2018</t>
  </si>
  <si>
    <t>Εισαγωγή στην αρχαία φιλοσοφία / επιμέλεια Γιώργος Καραμανώλης.</t>
  </si>
  <si>
    <t>Ηράκλειο : Πανεπιστημιακές Εκδόσεις Κρήτης, 2017.</t>
  </si>
  <si>
    <t>1(38)(37)(091) RosL i/ε 2017</t>
  </si>
  <si>
    <t>Rodrik, Dani.</t>
  </si>
  <si>
    <t>Globalization paradox. Ελληνικά;"Το παράδοξο της παγκοσμιοποίησης : η δημοκρατία και το μέλλον της παγκόσμιας οικονομίας / Dani Rodrik ; πρόλογος &amp; επιμέλεια Αντιγόνη Λυμπεράκη ; μετάφραση Γιώργος Χρηστίδης."</t>
  </si>
  <si>
    <t>Αθήνα : Κριτική, 2012.</t>
  </si>
  <si>
    <t>339.9 DodD g/π 2012</t>
  </si>
  <si>
    <t>Αίθουα Διεθνούς Δικαίου και Εμπορικού Δικαίου</t>
  </si>
  <si>
    <t>Κιτρομηλίδης, Πασχάλης Μ.</t>
  </si>
  <si>
    <t>Νεότερη πολιτική θεωρία : θεωρίες της ελευθερίας / Πασχάλης Μ. Κιτρομηλίδης.</t>
  </si>
  <si>
    <t>Αθήνα : Νομική Βιβλιοθήκη, 2016.</t>
  </si>
  <si>
    <t>321.01 ΚιτΠ ν 2016</t>
  </si>
  <si>
    <t>Vegetti, Mario</t>
  </si>
  <si>
    <t>Ιστορία της αρχαίας φιλοσοφίας / Mario Vegetti ; μετάφραση, .επιστημονική επιμέλεια Γιάννης Α. Δημητρακόπουλος.</t>
  </si>
  <si>
    <t>Αθήνα: Π. Τραυλός, 2000.</t>
  </si>
  <si>
    <t>1(38)(37)(091) VegM f/ι 2000</t>
  </si>
  <si>
    <t>Pomeroy, Sarah B.</t>
  </si>
  <si>
    <t>Συνοπτική ιστορία της Αρχαίας Ελλάδας : πολιτική κοινωνία και πολιτισμός / Sarah B. Pomeroy ... [κ.ά.] μετάφραση: Χρίστος Π. Φαράκλας.</t>
  </si>
  <si>
    <t>Αθήνα : Ινστιτούτο του Βιβλίου - Α. Καρδαμίτσα, 2011</t>
  </si>
  <si>
    <t>94(38) PomS b/σ 2011</t>
  </si>
  <si>
    <t>McDowell, John Henry.</t>
  </si>
  <si>
    <t>Mind and world. Ελληνικά;"Ο νους και ο κόσμος / Τζων Μακντάουελ μετάφραση &amp; εισαγωγή Θάνος Σαμαρτζής."</t>
  </si>
  <si>
    <t>Αθήνα : Πανεπιστημιακές Εκδόσεις Κρήτης, 2013.</t>
  </si>
  <si>
    <t>13 McDJ m/ν 2013</t>
  </si>
  <si>
    <t>Μπεχλιβάνης, Αχιλλέας Δ.</t>
  </si>
  <si>
    <t>Η ευθύνη του μεταφορέα σύμφωνα με τη Διεθνή Σύμβαση CMR: λόγω απώλειας ή βλάβης του πράγματος ή καθυστέρησης στην παράδοση / Αχίλλέας Δ. Μπεχλιβάνης.</t>
  </si>
  <si>
    <t>Αθήνα Θεσσαλονίκη : Σάκκουλας, 2020</t>
  </si>
  <si>
    <t>341.96:347.763 ΜπεΑ ε 2020</t>
  </si>
  <si>
    <t>Αίθουσα Διεθνούς δικαίου και Εμπορικού Δικαίου</t>
  </si>
  <si>
    <t>Henrich, Dieter, 1927-</t>
  </si>
  <si>
    <t>Between Kant and Hegel. Ελληνικά.;"Μεταξύ Κάντ και Χέγκελ : διαλέξεις για τον γερμανικό ιδεαλισμό / Ντήτερ Χένριχ επιμέλεια-πρόλογος Ντέιβιντ Σ. Πατσίνι μετάφραση Θοδωρής Δρίτσας επιμέλεια ελληνικής έκδοσης Γιώργος Ξηροπαΐδης."</t>
  </si>
  <si>
    <t>Ηράκλειο Κρήτης : Πανεπιστημιακές Εκδόσεις Κρήτης, 2018.</t>
  </si>
  <si>
    <t>1(430) HenD b/μ 2018</t>
  </si>
  <si>
    <t>Driver, Julia, 1961-</t>
  </si>
  <si>
    <t>Ηθική φιλοσοφία : οι βασικές της αρχές / Julia Driver μετάφραση, σχόλια &amp; επιστημονική επιμέλεια Ι. Ν. Μακρόπουλος"</t>
  </si>
  <si>
    <t>Θεσσαλονίκη : University Studio Press, 2010.</t>
  </si>
  <si>
    <t>17 DriJ e/η 2010</t>
  </si>
  <si>
    <t>Κάλφας, Βασίλης, 1953-</t>
  </si>
  <si>
    <t>Αρχαίοι Έλληνες φιλόσοφοι / Βασίλης Κάλφας &amp; Γιώργος Ζωγραφίδης.</t>
  </si>
  <si>
    <t>Θεσσαλονίκη : Ινστιτούτο Νεοελληνικών Σπουδών (Ιδρυμα Μανόλη Τριανταφυλλίδη), 2006</t>
  </si>
  <si>
    <t>1(38) ΚαλΒ α 2006</t>
  </si>
  <si>
    <t>Γέμτος, Πέτρος Α.</t>
  </si>
  <si>
    <t>Μεθοδολογία των κοινωνικών επιστημών / Πέτρος Α. Γέμτος.</t>
  </si>
  <si>
    <t>5η διευρ. και αναθ. έκδ.</t>
  </si>
  <si>
    <t>Αθήνα : Παπαζήση, 2016.</t>
  </si>
  <si>
    <t>303.1 ΓεμΠ μ 2016</t>
  </si>
  <si>
    <t>Κολιόπουλος, Κωνσταντίνος, 1971-</t>
  </si>
  <si>
    <t>Η στρατηγική σκέψη από την αρχαιότητα έως σήμερα / Κωνσταντίνος Κολιόπουλος.</t>
  </si>
  <si>
    <t>Αθήνα : Ποιότητα, c2008.</t>
  </si>
  <si>
    <t>355.01 ΚολΚ σ 2008</t>
  </si>
  <si>
    <t>Ernst, Gerhard, 1971-</t>
  </si>
  <si>
    <t>Denken wie ein Philosoph. Ελληνικά;"Σκέψου σαν φιλόσοφος : εισαγωγή στη φιλοσοφία σε 7 ημέρες / Γκέρχαρντ Ερνστ μετάφραση Κωνσταντίνος Σαργέντης."</t>
  </si>
  <si>
    <t>Ηράκλειο : Πανεπιστημιακές Εκδόσεις Κρήτης, 2016.</t>
  </si>
  <si>
    <t>101 ErnG d/σ 2017</t>
  </si>
  <si>
    <t>Luscombe, David</t>
  </si>
  <si>
    <t>Η μεσαιωνική σκέψη / David Luscombe ; μετ. Χρήστος Γεμελιάρης ; επιστ. επιμ. Γιώργος Μανιάτης.</t>
  </si>
  <si>
    <t>Αθήνα : Πολύτροπον, 2007</t>
  </si>
  <si>
    <t>1 05/14 LusD m/μ 2007</t>
  </si>
  <si>
    <t>Russell, Bertrand, 1872-1970.</t>
  </si>
  <si>
    <t>Problems of philosophy. Ελληνικά;"Τα προβλήματα της φιλοσοφίας / Μπέρτραντ Ράσσελ ; μετάφραση Αντώνης Πέρης ; επιμέλεια Γιώργος Ρουσόπουλος."</t>
  </si>
  <si>
    <t>Αθήνα : Αρσενίδης, 2008.</t>
  </si>
  <si>
    <t>101 RusB p/π 2008</t>
  </si>
  <si>
    <t>Παναγοπούλου-Κουτνατζή, Φερενίκη</t>
  </si>
  <si>
    <t>Ο θεσμός του μάρτυρα δημόσιου συμφέροντος (whistleblowing) : μια ηθικο-συνταγματική θεώρηση / Φερενίκη Παναγοπούλου-Κουτνατζή πρόλογος Γεωργίου-Σταύρου Ι. Κούρτη.</t>
  </si>
  <si>
    <t>Αθήνα : Εκδόσεις Σάκκουλα, c2016.</t>
  </si>
  <si>
    <t>35.083.8 ΠανΦ θ 2016</t>
  </si>
  <si>
    <t>Warburton, Nigel, 1962-</t>
  </si>
  <si>
    <t>Philosophy : the basics. Ελληνικά;"Φιλοσοφία : τα βασικά / Nigel Warburton μετάφραση Δέσποινα Ρουσάκη."</t>
  </si>
  <si>
    <t>Αθήνα : Αρσενίδης, 2004.</t>
  </si>
  <si>
    <t>101 WarN p/φ 2004</t>
  </si>
  <si>
    <t>Castellan, Georges</t>
  </si>
  <si>
    <t>Ιστορία των Βαλκανίων : 14ος-20ός αι. / Georges Castellan ; μετάφραση Βασιλική Αλιφέρη.</t>
  </si>
  <si>
    <t>Αθήνα : Γκοβόστης, [1991]</t>
  </si>
  <si>
    <t>94(497) CasG h/ι [1991]</t>
  </si>
  <si>
    <t>Αυγελής, Νίκος.</t>
  </si>
  <si>
    <t>Εισαγωγή στη φιλοσοφία / Νίκος Αυγελής.</t>
  </si>
  <si>
    <t>7η έκδ. βελτ. και επαυξ.</t>
  </si>
  <si>
    <t>Θεσσαλονίκη : Κ. &amp; Μ. Αντ. Σταμούλης, 2019.</t>
  </si>
  <si>
    <t>101 ΑυγΝ ε 2019</t>
  </si>
  <si>
    <t>Rosenberg, Alexander, 1946-</t>
  </si>
  <si>
    <t>Philosophy of social sciences. Ελληνικά.;"Φιλοσοφία των κοινωνικών επιστημών / Alexander Rosenberg απόδοση στα ελληνικά Γιώργος Μαραγκός."</t>
  </si>
  <si>
    <t>Ηράκλειο: Πανεπιστημιακές Εκδόσεις Κρήτης, 2017.</t>
  </si>
  <si>
    <t>303 RosA p/φ 2017</t>
  </si>
  <si>
    <t xml:space="preserve">Αριστοτέλης, ο Σταγειρίτης  </t>
  </si>
  <si>
    <t>Φυσικά /εισαγωγή [μετάφραση, επιμέλεια Βασίλης Κάλφας.</t>
  </si>
  <si>
    <t>Αθήνα : Νήσος, 2015.</t>
  </si>
  <si>
    <t>1(38) Αρισ φ ΚαλΒ 2015</t>
  </si>
  <si>
    <t>Σαΐτη, Άννα Χρ.</t>
  </si>
  <si>
    <t>Οργάνωση και διοίκηση της εκπαίδευσης : θεωρία, έρευνα και μελέτη περιπτώσεων / Άννα Χρ. Σαΐτη, Χρίστος Αθ. Σαΐτης.</t>
  </si>
  <si>
    <t>Αθήνα : Ad Libitum, 2018.</t>
  </si>
  <si>
    <t>37.09 ΣαιΑ ο 2018</t>
  </si>
  <si>
    <t>The space treaties at crossroads : considerations de lege ferenda / George D. Kyriakopoulos, Maria Manoli, editors.</t>
  </si>
  <si>
    <t>Cham, Switzerland : Springer, 2019</t>
  </si>
  <si>
    <t>341.229(063) STC2015 2019</t>
  </si>
  <si>
    <t>Η αρχή του κράτους δικαίου στην έννομη τάξη της Ευρωπαϊκής Ένωσης : μελέτες / επιμέλεια Μιχάλης Δ. Χρυσομάλλης συγγραφείς τόμου Π. Αργαλιάς ... [κ. ά.]</t>
  </si>
  <si>
    <t>34(4-672EU) ΧρυΜ α 2018</t>
  </si>
  <si>
    <t>Μαριόρας, Μιχάλης.</t>
  </si>
  <si>
    <t>Ισλάμ : αναζητώντας τρόπους με τους μουσουλμάνους / Μιχάλης Μαριόρας.</t>
  </si>
  <si>
    <t>Αθήνα : Πεδίο , 2019.</t>
  </si>
  <si>
    <t>28 ΜαρΙ ι 2019</t>
  </si>
  <si>
    <t>Hegel, Georg Wilhelm Friedrich, 1770-1831</t>
  </si>
  <si>
    <t>Ο λόγος στην ιστορία : εισαγωγή στη φιλοσοφία της ιστορίας / Χέγκελ ; μετάφραση, προλεγόμενα, ερμηνευτικά σχόλια Παναγιώτης Θανασάς.</t>
  </si>
  <si>
    <t>Αθήνα : Μεταίχμιο, 2006, c2005</t>
  </si>
  <si>
    <t>930.1 HegG v/λ 2006</t>
  </si>
  <si>
    <t>Βενετσανοπούλου, Μαρία Γ.</t>
  </si>
  <si>
    <t>Κακοδιοίκηση και διαφθορά στη δημόσια διοίκηση / Μαρία Γ. Βενετσανοπούλου ; πρόλογος Λέανδρος Ρακιντζής.</t>
  </si>
  <si>
    <t>Αθήνα : Εκδόσεις Σάκκουλα, 2014.</t>
  </si>
  <si>
    <t>351.9 ΒενΜ κ 2014</t>
  </si>
  <si>
    <t>Ράικος, Αθανάσιος Γ.</t>
  </si>
  <si>
    <t>Γενική πολιτειολογία &amp; συνταγματικό δίκαιο / Αθανάσιος Γ. Ράικος.</t>
  </si>
  <si>
    <t>Αθήνα : Νομική Βιβλιοθήκη, 2017-</t>
  </si>
  <si>
    <t>342(495) ΡαιΑ γ 2017 1</t>
  </si>
  <si>
    <t>Αντωνόπουλος, Βασίλης.</t>
  </si>
  <si>
    <t>Δίκαιο διανοητικής ιδιοκτησίας : βιομηχανική, πνευματική/ Βασίλης Αντωνόπουλος, Ρήγας Γιοβανόπουλος, Λάμπρος Κοτσίρης.</t>
  </si>
  <si>
    <t>Αθήνα : Σάκκουλας, 2015.</t>
  </si>
  <si>
    <t>347.78 ΑντΒ δ 2015</t>
  </si>
  <si>
    <t>Μετά τα φυσικά. Βιβλίο Α : ο ορισμός και η ιστορία της φιλοσοφίας /  εισαγωγή, μετάφραση, σχόλια Βασίλης Κάλφας.</t>
  </si>
  <si>
    <t>Θεσσαλονίκη : Ζήτρος, [2014]</t>
  </si>
  <si>
    <t>340.12 Αρισ μ ΚαλΒ [2014]</t>
  </si>
  <si>
    <t>Ζιούβας, Δημήτρης Λ.</t>
  </si>
  <si>
    <t>Χρηματοπιστωτικό ποινικό δίκαιο / Δημήτρης Ζιούβας.</t>
  </si>
  <si>
    <t>Αθήνα : Ευρωπαϊκές Πανεπιστημιακές Εκδόσεις, c2018.</t>
  </si>
  <si>
    <t>343.538.5 ΖιοΔ χ 2018</t>
  </si>
  <si>
    <t>35.07 ΜπαΛ σ 2019 2</t>
  </si>
  <si>
    <t>Εισαγωγή στη νομική επιστήμη / Απόστολος Σ. Γεωργιάδης.</t>
  </si>
  <si>
    <t>Αθήνα : Π.Ν. Σάκκουλας, 2020.</t>
  </si>
  <si>
    <t>34(495) ΓεωΑ ε 2020</t>
  </si>
  <si>
    <t>Γιαννόπουλος, Σταύρος Δ.</t>
  </si>
  <si>
    <t>Η πολιτική επικοινωνία του κοινού των Λακεδαιμονίων / Ελευθερολακώνων την ελληνιστική εποχή / Σταύρου Δ. Γιαννόπουλου.</t>
  </si>
  <si>
    <t>Αθήναι, 2020.</t>
  </si>
  <si>
    <t>342.34(38)(04) ΓιαΣ π 2020</t>
  </si>
  <si>
    <t>Πλατής, Ιωάννης Ν.</t>
  </si>
  <si>
    <t>Παράλειψη οφειλόμενης νόμιμης ενέργειας : συμβολή στη διαχρονική, νομολογιακή επισκόπηση της διοικητικής παράλειψης / Ιωάννης Ν. Πλατής.</t>
  </si>
  <si>
    <t>Αθήνα : Νομόραμα.ΝΤ, 2020.</t>
  </si>
  <si>
    <t>35.086 ΠλαΙ π 2020</t>
  </si>
  <si>
    <t>Πούλου, Ελισάβετ.</t>
  </si>
  <si>
    <t>Αυθαίρετη δόμηση : ζητήματα ιδιωτικού δικαίου / Ελισάβετ Α. Πούλου.</t>
  </si>
  <si>
    <t>347.235 ΠουΕ α 2020</t>
  </si>
  <si>
    <t>Ισλαμικός ριζοσπαστισμός : ιστορικές και θεολογικές προϋποθέσεις του Τζιχάντ / Μιχάλης Μαριόρας.</t>
  </si>
  <si>
    <t>Αθήνα : Πεδίο, 2020.</t>
  </si>
  <si>
    <t>348.97 ΜαρΜ ι 2020</t>
  </si>
  <si>
    <t>Αίθουσα Ιστορίας, Θεωρίας και Φιλοσοφίας του δικαίου</t>
  </si>
  <si>
    <t>Εισαγωγή στο διεθνές δίκαιο της ενέργειας / επιμέλεια Κωνσταντίνος Αντωνόπουλος, Χαρίκλεια Αρώνη.</t>
  </si>
  <si>
    <t>351.824.11 ΑντΚ ε 2020</t>
  </si>
  <si>
    <t>Ηρόδοτος.</t>
  </si>
  <si>
    <t>Ιστοριών τρίτη : η επιγραφομένη Θάλεια.</t>
  </si>
  <si>
    <t>Αθήνα : Ζαχαρόπουλος, [19--]</t>
  </si>
  <si>
    <t>82 Ηροδ ι [19--]</t>
  </si>
  <si>
    <t>Στοβαίος, Ιωάννης, 5ος αιώνας μ.Χ.</t>
  </si>
  <si>
    <t>Ανθολόγιον : (περί πολιτείας) / Στοβαίου ; αρχαίον κείμενον-εισαγωγή-μετάφρασις-σχόλια Ε. Κ. Λιακάκου.</t>
  </si>
  <si>
    <t>Αθήναι : Ζαχαρόπουλος, 1940.</t>
  </si>
  <si>
    <t>82 ΣτοΙ α 1940</t>
  </si>
  <si>
    <t>Χριστόπουλος, Μενέλαος.</t>
  </si>
  <si>
    <t>Θαλασσινά επεισόδια της Οδύσσειας / Μενέλαος Χριστόπουλος.</t>
  </si>
  <si>
    <t>Αθήνα : Βιβλιογονία, 1997.</t>
  </si>
  <si>
    <t>82 ΧριΜ θ 1997</t>
  </si>
  <si>
    <t>Calvino, Italo</t>
  </si>
  <si>
    <t>Sentiero dei nidi di ragno. Ελληνικά;"Το μονοπάτι με τις αραχνοφωλιές / Ιτάλο Καλβίνο μετάφραση Ανταίος Χρυσοστομίδης."</t>
  </si>
  <si>
    <t>Αθήνα : Θεμέλιο, 1997.</t>
  </si>
  <si>
    <t>82 CalI s/μ 1997</t>
  </si>
  <si>
    <t>Cervantes Saavedra, Miguel de, 1547-1616.</t>
  </si>
  <si>
    <t>Η δύναμη του αίματος : (Παραδειγματικές νουβέλες) / Μιγκέλ Ντε Θερβάντες Εισαγωγή-μετάφραση-σημειώσεις: Ηλίας Ματθαίου II.</t>
  </si>
  <si>
    <t>[Αθήνα] : Γνώση, 1989</t>
  </si>
  <si>
    <t>82 CerM n/δ 1989</t>
  </si>
  <si>
    <t>Bastos, Augusto Roa, 1917-</t>
  </si>
  <si>
    <t>El Fiscal. Ελληνικά;"Ο κατήγορος / Αουγκούστο Ρόα Μπάστος ; μετάφραση-σημειώσεις Στράτος Ιωαννίδης."</t>
  </si>
  <si>
    <t>Αθήνα : Εκκρεμές, 1999.</t>
  </si>
  <si>
    <t>82 BasA f/κ 1999</t>
  </si>
  <si>
    <t>Chekhov, Anton Pavlovich, 1860-1904.</t>
  </si>
  <si>
    <t>Στέπα / Τσέχωφ ; [μετάφραση Δέσποινας Δετζώρτζη, εικονογράφηση Δημήτρη Μυταρά].</t>
  </si>
  <si>
    <t>82 CheA c/σ [19--]</t>
  </si>
  <si>
    <t>Mahfouz, Najib, 1911-2006.</t>
  </si>
  <si>
    <t>Ράδοπις : μια εταίρα στην αρχαία Αίγυπτο : μυθιστόρημα / Ναγκίμπ Μαχφούζ ; μετάφραση Ελένη Κεκροπούλου, Μερόπη Σταυρίδου</t>
  </si>
  <si>
    <t>Αθήνα : Ψυχογιός, c1996.</t>
  </si>
  <si>
    <t>82 MahN r/r 1996</t>
  </si>
  <si>
    <t>Tournier, Michel, 1924-</t>
  </si>
  <si>
    <t>La Goutte dʹ Or. Ελληνικά. 1998;"Η Χρυσή σταγόνα : μυθιστόρημα / Tournier Michel μετάφραση Λήδα Παλλαντίου."</t>
  </si>
  <si>
    <t>Αθήνα : Βιβλιοπωλείον της Εστίας, 1998</t>
  </si>
  <si>
    <t>82 TouM g/χ 1996</t>
  </si>
  <si>
    <t>Zweig, Stefan, 1881-1942.</t>
  </si>
  <si>
    <t>Το γράμμα μιας άγνωστης / Στέφαν Τσβάϊχ ; μετάφραση Κωστής Μεραναίος.</t>
  </si>
  <si>
    <t>Αθήνα : Αστέρι, 1980.</t>
  </si>
  <si>
    <t>82 ZweS b/γ 1980</t>
  </si>
  <si>
    <t>Flaubert, Gustave, 1821-1880</t>
  </si>
  <si>
    <t>Αλληλογραφία / Gustave Flaubert  ; επιμέλεια - πρόλογος Κατερίνα Κριτζιλάκη, μετάφραση Κωστής Παππάς</t>
  </si>
  <si>
    <t>Αθήνα : Νεφέλη, 1983</t>
  </si>
  <si>
    <t>82 FlaG cs/α 1983</t>
  </si>
  <si>
    <t>Καρδούλης, Κωνσταντίνος Γ.</t>
  </si>
  <si>
    <t>Το δίκαιον του ναυτικού αποκλεισμού / Κωνσταντίνου Γ. Καρδούλη.</t>
  </si>
  <si>
    <t>Αθήναι : [Τύποις Π. Κλεισιούνης ], 1974.</t>
  </si>
  <si>
    <t>341.362.3 ΚαρΚ δ 1974</t>
  </si>
  <si>
    <t>Πλάτων.</t>
  </si>
  <si>
    <t>Άπαντα. Αρχαία Ελληνικά και Νέα Ελληνικά;"Θεαίτητος / Πλάτων. Αντερασταί-Θεάγης / Π. Πετρίδης"</t>
  </si>
  <si>
    <t>Αθήνα : Ζαχαρόπουλος, [19- ]</t>
  </si>
  <si>
    <t>82 Πλατ ΤατΒ θ [19--]</t>
  </si>
  <si>
    <t>Cicero, Marcus Tullius</t>
  </si>
  <si>
    <t>M. Tulli Ciceronis scripta quae manserunt omnia.</t>
  </si>
  <si>
    <t>Lipsiae : In aedibus B.G. Teubner, 1908-.</t>
  </si>
  <si>
    <t>82 CicM s 1908 6.2</t>
  </si>
  <si>
    <t>Η εκστρατεία κατά των Σκυθών / Ηροδότου ; Μετάφραση Αλόη Σιδέρη.</t>
  </si>
  <si>
    <t>Αθήνα : Γνώση, 1991</t>
  </si>
  <si>
    <t>82 Ηροδ ε 1991</t>
  </si>
  <si>
    <t>Ισοκράτης.</t>
  </si>
  <si>
    <t>Περί ειρήνης / εισαγωγή, μετάφραση μετάφραση, σχόλια γραμματικά, συντακτικά, ερμηνευτικά, πραγματικά, αισθητικά υπό Δαυίδ Αντωνίου</t>
  </si>
  <si>
    <t>Αθήνα : Γρηγόρης, 2000.</t>
  </si>
  <si>
    <t>82 Ισοκ πε ΑντΔ 1993</t>
  </si>
  <si>
    <t>Λουκιανός.</t>
  </si>
  <si>
    <t>Νεκρικοί και εταιρικοί διάλογοι / Λουκιανου προλεγόμενα, μετάφραση, σημειώσεις Παν. Μουλλάς.</t>
  </si>
  <si>
    <t>Αθήνα : Ωκεανίδα, 2001.</t>
  </si>
  <si>
    <t>82 Λουκ νδ 2001</t>
  </si>
  <si>
    <t>Pirandello, Luigi, 1867-1936</t>
  </si>
  <si>
    <t>Το ταξίδι / Luigi Pirandello ; μετάφραση Χρύσα Κοντογεωργοπούλου, επιμέλεια Νάσια Ντινοπούλου.</t>
  </si>
  <si>
    <t>Αθήνα : Ροές, 2000</t>
  </si>
  <si>
    <t>82 PirL v/τ 2000</t>
  </si>
  <si>
    <t>Επτά φημισμένα μονόπρακτα / των Ουίλλιαμ Σαρόγιαν ... [κ. ά.] μετάφραση Μήτσου Λυγίζου.</t>
  </si>
  <si>
    <t>Αθήνα : Δωδώνη, [197-]</t>
  </si>
  <si>
    <t>82 ΕΦΜ [197-]</t>
  </si>
  <si>
    <t>Kafka, Franz, 1883-1924</t>
  </si>
  <si>
    <t>Περιγραφή ενός αγώνα / Φράντς Κάφκα μετάφραση: Μαρία Μέντζου.</t>
  </si>
  <si>
    <t>Αθήνα : Νεφέλη, 1990</t>
  </si>
  <si>
    <t>82 KafF b/π 1990</t>
  </si>
  <si>
    <t>Short stories. Selections Ελληνικά;"Διηγήματα και νουβέλλες / Λουϊτζι Πιραντέλλο ; εισαγωγή Salvatore Bataglia ; μετάφραση Μαργαρίτα Δαλμάτη ... [κ.ά.]."</t>
  </si>
  <si>
    <t>Αθήνα : Δίφρος, 1967-1969.</t>
  </si>
  <si>
    <t>82 PirL sss/δ 1968 2</t>
  </si>
  <si>
    <t>Bergman, Ingmar, 1918-2007.</t>
  </si>
  <si>
    <t>Σκηνές από ένα γάμο / Ίνγκμαρ Μπέργκμαν ; μετάφραση Φίλιππος Δραγούμης.</t>
  </si>
  <si>
    <t>[χ.τ.] : Νέα Σύνορα, [19--]</t>
  </si>
  <si>
    <t>82 BerI σ/s [19--]</t>
  </si>
  <si>
    <t>Montesquieu, Charles de Secondat, baron de, 1689-1755</t>
  </si>
  <si>
    <t>Περσικές επιστολές : Μοντεσκιέ μετάφραση: Νίκη Μολφέτα.</t>
  </si>
  <si>
    <t>Αθήνα : Καστανιώτης, 1998</t>
  </si>
  <si>
    <t>82 MonC l/π 1998</t>
  </si>
  <si>
    <t>Μένανδρος, ο Αθηναίος</t>
  </si>
  <si>
    <t>Δύσκολος. Αρχαία Ελληνικά;"Dyscolus / Menandri recensuit H. Lloyd-Jones."</t>
  </si>
  <si>
    <t>Oxonii : E. Typographeo Clarendoniano, 1960.</t>
  </si>
  <si>
    <t>82 Μενα δ 1960</t>
  </si>
  <si>
    <t>Cicero, Marcus Tullius.</t>
  </si>
  <si>
    <t>Works. Latin;"M. Tulli Ciceronis scripta quae manserunt omnia / iterum recensuit Fridericus Marx.. [et al.]."</t>
  </si>
  <si>
    <t>Lipsiae : Teubneri, 1917-</t>
  </si>
  <si>
    <t>82 CicM w 2003 17</t>
  </si>
  <si>
    <t>Tolstoy, Leo, graf, 1828-1910</t>
  </si>
  <si>
    <t>Οι Κοζάκοι / Λέοντος Τολστόη μετάφραση Κ. Μακρή.</t>
  </si>
  <si>
    <t>[Αθήναι] : Γκοβόστης, [19--]</t>
  </si>
  <si>
    <t>82 TolL k/κ [19--]</t>
  </si>
  <si>
    <t>Shakespeare, William, 1564-1616.</t>
  </si>
  <si>
    <t>As you like it . Ελληνικά;"Όπως αγαπάτε / Ουίλλιαμ Σαίξπηρ ; μετάφραση Βασίλη Ρώτα."</t>
  </si>
  <si>
    <t>Αθήνα : Επικαιρότητα, 1989.</t>
  </si>
  <si>
    <t>82 ShaW y/ο 1989</t>
  </si>
  <si>
    <t>Πλάτων</t>
  </si>
  <si>
    <t xml:space="preserve">Σοφιστής / Πλάτων ; εισαγωγή, μετάφραση, σχόλια Δημήτρης Γληνός. </t>
  </si>
  <si>
    <t>Αθήνα : Ι. Ζαχαρόπουλος, [19--]</t>
  </si>
  <si>
    <t>82 Πλατ σ [19--]</t>
  </si>
  <si>
    <t>Fowles, John.</t>
  </si>
  <si>
    <t>Ebony Tower. Ελληνικά;"Εβένινος πύργος / Τζων Φώουλς μετάφραση Φαίδων Ταμβακάκης."</t>
  </si>
  <si>
    <t>Αθήνα : Εστία, 1992.</t>
  </si>
  <si>
    <t>82 FowJ e/ε 1992</t>
  </si>
  <si>
    <t>Συμπόσιο : προλεγόμενα [για το Συμπόσιο] Κ. Γεωργούλης ;   εισαγωγή, μετάφραση, σχόλια [για το Συμπόσιο] Β. Δεδούσης. Κριτίας / Πλάτων εισαγωγή, μετάφραση σχόλια Γ. Κορδάτος</t>
  </si>
  <si>
    <t>82 Πλατ ΓεωΚ α [19--]</t>
  </si>
  <si>
    <t>Ανθολόγιον : περί πολιτείας - ψόγος τυραννίδος / Ιωάννου Στοβαίου εισαγωγή, μεταγραφή στη δημοτική Αποστόλου Παπανδρέου.</t>
  </si>
  <si>
    <t>Αθήνα : Αφοί Τολίδη, [19--]</t>
  </si>
  <si>
    <t>82 ΣτοΙ α [19--]</t>
  </si>
  <si>
    <t>Φιλόστρατος, Φλάβιος, 2ος αιώνας-3ος αιώνας μ.Χ.</t>
  </si>
  <si>
    <t>Ερωτικαί επιστολαί / Φιλόστρατου εισγωγή, μετάφραση στα νέα ελληνικά Ελένης Γαρίδη.</t>
  </si>
  <si>
    <t>Αθήνα : Αφοί Τολίδη, [1984]</t>
  </si>
  <si>
    <t>82 Φιλο ΓαρΕ επ [1984]</t>
  </si>
  <si>
    <t>2ος όρορφος</t>
  </si>
  <si>
    <t>Χριστοφής, Χριστόφορος.</t>
  </si>
  <si>
    <t>Η χρυσόμυγα : μονόπρακτο / Χριστόφορος Χριστόφης.</t>
  </si>
  <si>
    <t>Αθήνα : Μπάστα-Πλέσσα, [1993]</t>
  </si>
  <si>
    <t>82-2 ΧριΧ χ [1993]</t>
  </si>
  <si>
    <t>Πλωρίτης, Μάριος, 1919-2006.</t>
  </si>
  <si>
    <t>Ο πολιτικός Σαίξπηρ : η τραγωδία της εξουσίας / Μάριος Πλωρίτης.</t>
  </si>
  <si>
    <t>Αθήνα : Καστανιώτης, 2002.</t>
  </si>
  <si>
    <t>32:82 ShaW ΠλωΜ π 2002</t>
  </si>
  <si>
    <t>Παπαρσενίου, Παρασκευή.</t>
  </si>
  <si>
    <t>Χρηματική ενοχή : ιδιώς σε ξένο νόμισμα. / Παρασκευή Παπαρσενίου.</t>
  </si>
  <si>
    <t>347.412 ΠαπΠ χ 2020</t>
  </si>
  <si>
    <t>Κρητικός, Αθανάσιος Γ.</t>
  </si>
  <si>
    <t>Αποζημίωση από αυτοκινητικά ατυχήματα / Αθανάσιος Γ. Κρητικός.</t>
  </si>
  <si>
    <t>Αθήνα Θεσσαλονίκη, Εκδόσεις Σάκκουλα, 2019.</t>
  </si>
  <si>
    <t>347.518 ΚρηΑ α 2019 1</t>
  </si>
  <si>
    <t>Μπάτης, Ευστάθιος.</t>
  </si>
  <si>
    <t>Ο Ευγένιος Ευγενίδης και οι συν αυτώ / Ευστάθιου Μπάτη.</t>
  </si>
  <si>
    <t>Αθήνα : Ίδρυμα Ευγενίδου, 2008.</t>
  </si>
  <si>
    <t>82-94 ΜπαΕ ε 2008</t>
  </si>
  <si>
    <t>Παπαδιαμάντης, Αλέξανδρος, 1851-1911.</t>
  </si>
  <si>
    <t>Οι χαλασοχώρηδες : μικρά μελέτη / Αλέξανδρος Παπαδιαμάντης.</t>
  </si>
  <si>
    <t>Αθήνα : Ποταμός, 2012.</t>
  </si>
  <si>
    <t>82 ΠαπΑ χ 2012</t>
  </si>
  <si>
    <t>Θέματα ελληνικής πολιτιστικής διπλωματίας / Ίδρυμα Διεθνών Νομικών Μελετών Καθηγητού Ηλία Κρίσπη και Α. Σαμαρά-Κρίσπη.</t>
  </si>
  <si>
    <t>327(495) ΙΔΝΜ θ 2019</t>
  </si>
  <si>
    <t>Πανελλήνιο Εργατικό Συνέδριο (9ο: 1948: Αθήνα)</t>
  </si>
  <si>
    <t>Labour problems in Greece : report of the mission of the International Labour Office to Greece, October-November 1947 / International Labour Office.</t>
  </si>
  <si>
    <t>Geneva : International Labour Office, 1949.</t>
  </si>
  <si>
    <t>349.211 ΠΕΣ1948 1949</t>
  </si>
  <si>
    <t>Shakespeare, William, 1564-1616</t>
  </si>
  <si>
    <t>As you like it. Ελληνικά;"Όπως σας αρέσει : (κωμωδία σε πέντε πράξεις) / Ουίλλιαμ Σαίξπηρ ; μετάφραση Ερρίκος Μπελιές."</t>
  </si>
  <si>
    <t>Αθήνα : Κέδρος, 1994</t>
  </si>
  <si>
    <t>82 ShaW y/ο 1994</t>
  </si>
  <si>
    <t>Selections. Ελληνικά;"Θησαυρός σοφίας του Σαίξπηρ / [επιμέλεια Πολύβιος Παπαγιάννης]"</t>
  </si>
  <si>
    <t>Αθήνα : Ορφανίδης, [19--]</t>
  </si>
  <si>
    <t>82 ShaW s/θ [19--]</t>
  </si>
  <si>
    <t>Κώδικας ποινικής δικονομίας : νομολογία κατ άρθρο / Νικόλαος Ανδρουλάκης ... [κ. ά.] Δ. Βούλγαρης (επιμ.)</t>
  </si>
  <si>
    <t>Αθήνα : Π. Ν. Σάκκουλα, 2019.</t>
  </si>
  <si>
    <t>343.1(495) ΚΩΔ ΑνδΝ κ 2019</t>
  </si>
  <si>
    <t>Handbook on the rule of law / edited by Christopher May, Adam Winchester.</t>
  </si>
  <si>
    <t>Cheltenham, UK Northampton, MA : Edward Elgar Publishing, [2018].</t>
  </si>
  <si>
    <t>342.22 MayC h 2018</t>
  </si>
  <si>
    <t>Szabados, Tamás 1984-</t>
  </si>
  <si>
    <t>Economic sanctions in EU private international law / Tamás Szabados.</t>
  </si>
  <si>
    <t>Oxford New York : Hart, 2019.</t>
  </si>
  <si>
    <t>341.655(4-672EU) SzaT e 2019</t>
  </si>
  <si>
    <t>Legalism : anthropology and history / edited by Paul Dresch and Hannah Skoda.</t>
  </si>
  <si>
    <t>Oxford, U.K. : Oxford University Press, 2012.</t>
  </si>
  <si>
    <t>34:39 DreP l 2012</t>
  </si>
  <si>
    <t>Legalism : rules and categories / edited by Paul Dresch, Judith Scheele.</t>
  </si>
  <si>
    <t>Oxford : Oxford University Press, 2015.</t>
  </si>
  <si>
    <t>34:39 DreP l 2015</t>
  </si>
  <si>
    <t>Skoczen, Izabela.</t>
  </si>
  <si>
    <t>Implicatures within legal language / Izabela Skoczen.</t>
  </si>
  <si>
    <t>New York, NY : Springer Berlin Heidelberg, 2019.</t>
  </si>
  <si>
    <t>340.113 SkoI i 2019</t>
  </si>
  <si>
    <t>Legal interpretation and scientific knowledge / David Duarte, Pedro Moniz Lopes, Jorge Silva Sampaio, editors.</t>
  </si>
  <si>
    <t>Cham : Springer, 2019.</t>
  </si>
  <si>
    <t>340.132 DuaD l 2019</t>
  </si>
  <si>
    <t>International sales law : contract, principles &amp; practice / edited by Larry A. DiMatteo ... [et al.].</t>
  </si>
  <si>
    <t>München, Germany : C.H. Beck Oxford, United Kingdom : Hart Baden-Baden, Germany : Nomos, 2016.</t>
  </si>
  <si>
    <t>341.96:347.751 DiML i 2016</t>
  </si>
  <si>
    <t>Mirambell Fargas, Miquel dels Sants, 1990-</t>
  </si>
  <si>
    <t>The seller's right to cure under Article 48 CISG / Miquel dels Sants Mirambell Fargas.</t>
  </si>
  <si>
    <t>The Hague, The Netherlands : Eleven International Publishing, [2018].</t>
  </si>
  <si>
    <t>341.96:347.7 MirM s 2018</t>
  </si>
  <si>
    <t>Scholarship, practice and education in comparative law : a Festschrift in honour of Mary Hiscock / Farrar, John H. Lo, Vai Io Goh, Bee Chen, editors.</t>
  </si>
  <si>
    <t>Singapore : Springer Singapore Pte. Limited, 2019.</t>
  </si>
  <si>
    <t>34(082.2) HisM s 2019</t>
  </si>
  <si>
    <t>Αίθουσα τιμητικών τόμων</t>
  </si>
  <si>
    <t>Bantekas, Ilias.</t>
  </si>
  <si>
    <t>UNCITRAL model law on international commercial arbitration : a commentary / Ilias Bantekas ... [et al]</t>
  </si>
  <si>
    <t>Cambridge : Cambridge University Press, 2020.</t>
  </si>
  <si>
    <t>341.63:347.7 BanI u 2020</t>
  </si>
  <si>
    <t>Migrating Words, Migrating Merchants, Migrating Law (Conference) (2016 : Frankfurt am Main, Germany)</t>
  </si>
  <si>
    <t>Migrating words, migrating merchants, migrating law : trading routes and the development of commercial law / edited by Stefania Gialdroni, Albrecht Cordes, Serge Dauchy, Dave De Ruysscher, Heikki Pihlajamäki.</t>
  </si>
  <si>
    <t>Leiden Boston : Brill, 2020.</t>
  </si>
  <si>
    <t>347.7(091)(063) MWMMM2016 m 2020</t>
  </si>
  <si>
    <t>Evaluating academic legal research in Europe : the sdvantage of lagging behind / edited by Rob van Gestel, Andreas Lienhard.</t>
  </si>
  <si>
    <t>Cheltenham, Gloucestershire : Edward Elgar Publishing Limited, 2019.</t>
  </si>
  <si>
    <t>34.06(4) GesR e 2019</t>
  </si>
  <si>
    <t>Esquirol, Jorge L.</t>
  </si>
  <si>
    <t>Ruling the law : legitimacy and failure in Latin American legal systems / Jorge L. Esquirol.</t>
  </si>
  <si>
    <t>New York : Cambridge University Press, 2020.</t>
  </si>
  <si>
    <t>34(8) EsqJ r 2020</t>
  </si>
  <si>
    <t>Schilfgaarde, Peter van.</t>
  </si>
  <si>
    <t>Law and life. Why law? / by Peter van Schilfgaarde.</t>
  </si>
  <si>
    <t>Cham : Springer International Publishing : Imprint: Springer, 2019.</t>
  </si>
  <si>
    <t>340.12 SchP l 2019</t>
  </si>
  <si>
    <t>Αίθουσα Ιστορίας, Φιλοσοφίας και Κοινωνιολογίας του δικαίου</t>
  </si>
  <si>
    <t>Optional choice of court agreements in private international law / Mary Keyes editor.</t>
  </si>
  <si>
    <t>Cham, Switzerland : Springer, 2020.</t>
  </si>
  <si>
    <t>341.98 KeyM o 2020</t>
  </si>
  <si>
    <t>International investment law and competition law / Katia Fach Gómez, Anastasios Gourgourinis, Catharine Titi, editors.</t>
  </si>
  <si>
    <t>346(063) IILCL2018 2020</t>
  </si>
  <si>
    <t>Mukarrum, Ahmed.</t>
  </si>
  <si>
    <t>The nature and enforcement of choice of court agreements : a comparative study / Mukarrum Ahmed.</t>
  </si>
  <si>
    <t>Oxford, UK Portland, Oregon : Hart Publishing, 2017.</t>
  </si>
  <si>
    <t>341.63:347.7 MukA n 2017</t>
  </si>
  <si>
    <t>Καλαϊτζής, Χρυσόστομος, Μητροπολίτης Μύρων.</t>
  </si>
  <si>
    <t>Και ο λόγος περί κανονισμών : βυζαντινά κατάλοιπα, βυζαντινές επιβιώσεις / Χρυσόστομος Καλαϊτζής.</t>
  </si>
  <si>
    <t>Κωνσταντινούπολη : Ι. Μητροπολις Μύρων &amp; Ι.Μ. Μονή Βατοπαιδίου, 2019-2020.</t>
  </si>
  <si>
    <t>271.2-74 ΚαλΧ κ 2019 1</t>
  </si>
  <si>
    <t>Mentoring comparative lawyers : methods, times, and places : liber discipulorum Mauro Bussani / Francesca Fiorentini, Marta Infantino editors.</t>
  </si>
  <si>
    <t>Switzerland : Springer, 2020.</t>
  </si>
  <si>
    <t>340.5 BusM m 2020</t>
  </si>
  <si>
    <t>Θεοδωρόπουλος, Θεόδωρος.</t>
  </si>
  <si>
    <t>Η αντεργατική πρόκληση / Θεόδωρου Σαρ. Θεοδωρόπουλου.</t>
  </si>
  <si>
    <t>Αθήνα, 1976.</t>
  </si>
  <si>
    <t>349.2(495) ΘεοΘ α 1976</t>
  </si>
  <si>
    <t>Νάτση, Δέσποινα.</t>
  </si>
  <si>
    <t>Η νομοθετική αντιμετώπιση των έμφυλων διακρίσεων στην Ελλάδα / Δέσποινα Νάτση, Θωμαή Παπά.</t>
  </si>
  <si>
    <t>Θεσσαλονίκη : Ίδρυμα Χάινριχ Μπελ, 2019.</t>
  </si>
  <si>
    <t>342.724 ΝατΔ ν 2019</t>
  </si>
  <si>
    <t>El Far, Ahmed, author.</t>
  </si>
  <si>
    <t>Abuse of rights in international arbitration / Ahmed El Far.</t>
  </si>
  <si>
    <t>Oxford, United Kingdom : Oxford University Press, 2020.</t>
  </si>
  <si>
    <t>341.63:347.7 ElFA a 2020</t>
  </si>
  <si>
    <t>Johnson, Tom, 1989-</t>
  </si>
  <si>
    <t>Law in common : legal cultures in late-medieval England / Tom Johnson.</t>
  </si>
  <si>
    <t>Oxford New York : Oxford University Press, 2020.</t>
  </si>
  <si>
    <t>34(410.1)(091) JohT l 2020</t>
  </si>
  <si>
    <t>Research handbook on law and courts / edited by Susan M. Sterett, Baltimore County, Lee Demetrius Walker.</t>
  </si>
  <si>
    <t>Cheltenham Northampton : Edward Elgar Publishing Limited, 2019.</t>
  </si>
  <si>
    <t>340.5 SteS r 2019</t>
  </si>
  <si>
    <t>Northampton : Edward Elgar Publishing, 2019.</t>
  </si>
  <si>
    <t>2-67 SanR r 2019</t>
  </si>
  <si>
    <t>Patel, Gayatri H.</t>
  </si>
  <si>
    <t>Women and international human rights law : universal periodic review in practice / Gayatri H. Patel.</t>
  </si>
  <si>
    <t>New York : Routledge, 2020.</t>
  </si>
  <si>
    <t>341.231.14-055.2 PatG w 2020</t>
  </si>
  <si>
    <t>The European Convention on International Commercial Arbitration : a commentary / edited by Gerold Zeiler, Alfred Siwy.</t>
  </si>
  <si>
    <t>Alphen aan den Rijn : Wolters Kluwer, 2019.</t>
  </si>
  <si>
    <t>341.63:347.7 ZeiG e 2019</t>
  </si>
  <si>
    <t>Revillard, Mariel.</t>
  </si>
  <si>
    <t>Droit international privé et européen : pratique notariale / Mariel Revillard préface de Paul Lagarde.</t>
  </si>
  <si>
    <t>9e éd.</t>
  </si>
  <si>
    <t>Paris : Defrénois, c2018.</t>
  </si>
  <si>
    <t>341.9(4-672EU) RevM d 2018</t>
  </si>
  <si>
    <t>Mayer, Pierre ( 1944-)</t>
  </si>
  <si>
    <t>Droit international privé / Pierre Mayer, Vincent Heuzé, Benjamin Remy</t>
  </si>
  <si>
    <t>12e éd.</t>
  </si>
  <si>
    <t>Paris : L.G.D.J., 2019.</t>
  </si>
  <si>
    <t>341.9(44) MayP d 2019</t>
  </si>
  <si>
    <t>Pato, Alexia.</t>
  </si>
  <si>
    <t>Jurisdiction and cross-border collective redress : a European private international law perspective / Alexia Pato.</t>
  </si>
  <si>
    <t>Oxford Chicago : Hart Publishing, 2019.</t>
  </si>
  <si>
    <t>341.98‪(4-672EU)‬ PatA j 2019</t>
  </si>
  <si>
    <t>Jurisdiction, admissibility and choice of law in international arbitration : liber amicorum Michael Pryles / edited by Neil Kaplan, Michael Moser.</t>
  </si>
  <si>
    <t>Alphen aan den Rijn : Wolters Kluwer, 2018.</t>
  </si>
  <si>
    <t>34(082.2) PryM j 2018</t>
  </si>
  <si>
    <t>Jarvin, Sigvard.</t>
  </si>
  <si>
    <t>Compendium of international commercial arbitration forms : letters, procedural instructions, briefs and other documents / Sigvard Jarvin Corinne Nguyen.</t>
  </si>
  <si>
    <t>Alphen aan den Rijn : Wolters Kluwer, 2017.</t>
  </si>
  <si>
    <t>341.63:347.7 JarS c 2017</t>
  </si>
  <si>
    <t>Velden, Jacob B. van de, 1979-</t>
  </si>
  <si>
    <t>Finality in litigation : the law and practice of preclusion: res judicata (merger and estoppel), abuse of process and recognition of foreign judgments / Jacob B. van de Velden.</t>
  </si>
  <si>
    <t>Alphn aan den Rijn : Kluwer Law International B.V., 2017.</t>
  </si>
  <si>
    <t>341.63 VelJ f 2017</t>
  </si>
  <si>
    <t>International Arbitration Congress (23rd : 2016 : Mauritius)</t>
  </si>
  <si>
    <t>International arbitration and the rule of law : contribution and conformity / general editor, Andrea Menaker with the assistance of the Permanent Court of Arbitration, Peace Palace, The Hague.</t>
  </si>
  <si>
    <t>Alphen aan den Rijn : Kluwer Law International B.V., 2017.</t>
  </si>
  <si>
    <t>341.63(063) IAC2016 i 2017</t>
  </si>
  <si>
    <t>The powers and duties of an arbitrator : liber amicorum Pierre A. Karrer / edited by Patricia Shaughnessy, Sherlin Tung.</t>
  </si>
  <si>
    <t>Alphen aan den Rijn : Kluwer Law International 2017.</t>
  </si>
  <si>
    <t>34(082.2) KarP p 2017</t>
  </si>
  <si>
    <t>Nieuwveld, Lisa Bench.</t>
  </si>
  <si>
    <t>Third-party funding in international arbitration / Lisa Bench Nieuwveld, Victoria Shannon Sahani.</t>
  </si>
  <si>
    <t>Second ed.</t>
  </si>
  <si>
    <t>Alphen aan den Rijn : Kluwer Law International, c2017.</t>
  </si>
  <si>
    <t>341.63 NieL t 2017</t>
  </si>
  <si>
    <t>Savigny, Friedrich Karl von, 1779-1861.</t>
  </si>
  <si>
    <t>A treatise on the conflict of laws, and the limits of their operation in respect of place and time / by Friedrich Carl von Savigny translated, with notes, by W. Guthrie, etc.</t>
  </si>
  <si>
    <t>[χ.τ.] : Andesite Press, [2020]</t>
  </si>
  <si>
    <t>341.9 SavF t [2020]</t>
  </si>
  <si>
    <t>Westlake, John, 1828-1913.</t>
  </si>
  <si>
    <t>A treatise on private international law, with principal reference to its practice in England / by John Westlake.</t>
  </si>
  <si>
    <t>341.9 WesJ t [2020]</t>
  </si>
  <si>
    <t>Crépet Daigremont, Claire, 1979-</t>
  </si>
  <si>
    <t>La clause de la nation la plus favorisée / Claire Crépet-Daigremont préface Charles Leben.</t>
  </si>
  <si>
    <t>Paris Éditions Pedone, 2015.</t>
  </si>
  <si>
    <t>346 DaiC c 2015</t>
  </si>
  <si>
    <t>Bergquist, Ulf, 1949-</t>
  </si>
  <si>
    <t>Commentaire des règlements européens sur les régimes matrimoniaux et les partenariats enregistrés : champ d'application, compétence, loi applicable, reconnaissance, acte authentique, transaction judiciaire / Ulf Bergquist ... [κ.ά.]</t>
  </si>
  <si>
    <t>Paris : Dalloz, 2018.</t>
  </si>
  <si>
    <t>341.96:347.62(4-672EU) BerU c 2018</t>
  </si>
  <si>
    <t>Lagarde, Paul, 1934-</t>
  </si>
  <si>
    <t>La nationalité française / Paul Lagarde.</t>
  </si>
  <si>
    <t>3e éd.</t>
  </si>
  <si>
    <t>Paris : Dalloz, 1997.</t>
  </si>
  <si>
    <t>342.71 LagP n 2011</t>
  </si>
  <si>
    <t>Hardship and force majeure in international commercial contracts : dealing with unforeseen events in a changing world / edited by Fabio Bortolotti, Dorothy Ufot.</t>
  </si>
  <si>
    <t>Paris : ICC Services Publications Department, [2018]</t>
  </si>
  <si>
    <t>341.96:347.7 BorF h 2018</t>
  </si>
  <si>
    <t>Hay, Peter, 1935-</t>
  </si>
  <si>
    <t>Conflict of laws : private International law cases and materials / Peter Hay Patrick J. Borchers, Richard D. Freer.</t>
  </si>
  <si>
    <t>Fifteenth ed.</t>
  </si>
  <si>
    <t>St. Paul, MN : Foundation Press, 2017.</t>
  </si>
  <si>
    <t>341.9(73)(094.9) HayP c 2017</t>
  </si>
  <si>
    <t>Audit, Mathias</t>
  </si>
  <si>
    <t>Droit du commerce international et des investissements étrangers / Mathias Audit, Professeur à l'Université Paris Ouest Nanterre La Défense Sylvain Bollée, Professeur à l'École de droit de la Sorbonne (Université Paris 1) Pierre Callé, Professeur à l'Université Paris-Sud (Paris XI).</t>
  </si>
  <si>
    <t>Issy-les-Moulineaux : LGDJ Lextenso éditions, [2014].</t>
  </si>
  <si>
    <t>341.96:347.7 AudM d 2019</t>
  </si>
  <si>
    <t>Binder, Peter (Lawyer)</t>
  </si>
  <si>
    <t>International commercial arbitration and mediation in UNCITRAL model law jurisdictions / Peter Binder.</t>
  </si>
  <si>
    <t>Fourth ed.</t>
  </si>
  <si>
    <t>Alphen aan den Rijn : Kluwer Law International B. V., 2019.</t>
  </si>
  <si>
    <t>341.63:347.7 BinP i 2019</t>
  </si>
  <si>
    <t>Iura novit curia in international arbitration / Franco Ferrari, Giuditta Cordero-Moss, editors.</t>
  </si>
  <si>
    <t>Huntington : Juris, 2018.</t>
  </si>
  <si>
    <t>341.63 FerF i 2018</t>
  </si>
  <si>
    <t>Pika, Maximilian.</t>
  </si>
  <si>
    <t>Third-party effects of arbitral awards : res judicata against privies, non-mutual preclusion and factual effects / Maximilian Pika.</t>
  </si>
  <si>
    <t>Alphen aan den Rijn, The Netherlands : Kluwer Law International B.V., 2019.</t>
  </si>
  <si>
    <t>341.63 PikM t 2019</t>
  </si>
  <si>
    <t>Inherent powers of arbitrators / Franco Ferrari, Friedrich Rosenfeld, editors with a foreword by Diego P. Fernández Arroyo NYU, Center for Transnational Litigation, Arbitration and Commercial Law.</t>
  </si>
  <si>
    <t>[Huntington] : Juris, 2019.</t>
  </si>
  <si>
    <t>341.63 FerF i 2019</t>
  </si>
  <si>
    <t>Mandatory rules in international arbitration / George A. Bermann, Loukas A. Mistelis, editors.</t>
  </si>
  <si>
    <t>Huntington, N.Y. : JurisNet, LLC, c2011.</t>
  </si>
  <si>
    <t>341.63 BerG m 2011</t>
  </si>
  <si>
    <t>Take the witness : cross-examination in international arbitration / Lawrence W. Newman, Timothy G. Nelson, editors.</t>
  </si>
  <si>
    <t>Huntington : Juris, 2019.</t>
  </si>
  <si>
    <t>341.983 NewL t 2019</t>
  </si>
  <si>
    <t>Γασπαρινάτου, Μαργαρίτα.</t>
  </si>
  <si>
    <t>Νεανική παραβατικότητα &amp; αντεγκληματική πολιτική : πρότυπα μεταχείρισης και κοινωνικός έλεγχος, συγκριτική ανάλυση δεδομένων Υπηρεσιών Επιμελητών Ανηλίκων, αντιμετώπιση από το σύστημα ποινικής δικαιοσύνης / Μαργαρίτα Γασπαρινάτου πρόλογος Σοφία Βιδάλη.</t>
  </si>
  <si>
    <t>Αθήνα : Νομική Βιβλιοθήκη, c2020.</t>
  </si>
  <si>
    <t>343.91-053.6 ΓασΜ ν 2020</t>
  </si>
  <si>
    <t>Επικινδυνότητα : η διαδρομή μιας «επικίνδυνης» κατασκευής (εγκληματική προσέγγιση) / Μαργαρίτα Γασπαρινάτου.</t>
  </si>
  <si>
    <t>Αθήνα : Εκδόσεις Τόπος, 2020.</t>
  </si>
  <si>
    <t>343.9 ΓασΜ ε 2020</t>
  </si>
  <si>
    <t>Καρλιότα, Νικολέττα.</t>
  </si>
  <si>
    <t>The new eu counter-terrorism offences and the complementary mechanism of controlling terrorist financing as challenges for the rule of law / by Nikoletta Karaliota ... [et al.].</t>
  </si>
  <si>
    <t>343.341 ΚαρΝ n 2020</t>
  </si>
  <si>
    <t>The Cambridge handbook of copyright in street art and graffiti / edited by Enrico Bonadio</t>
  </si>
  <si>
    <t>347.782 BonE c 2019</t>
  </si>
  <si>
    <t>Hartley, Trevor C. 1939-</t>
  </si>
  <si>
    <t>Civil jurisdiction and judgments in Europe : the Brussels I regulation, the Lugano Convention, and the Hague Choice of Court Convention / Trevor C. Hartley.</t>
  </si>
  <si>
    <t>New York, NY : Oxford University Press, 2017.</t>
  </si>
  <si>
    <t>341.98(4-672EU) HarT c 2017</t>
  </si>
  <si>
    <t>Commentary on the UN Sales Law (CISG) / edited by Christoph J.H. Brunner, Benjamin Gottlieb.</t>
  </si>
  <si>
    <t>[Alphen aan den Rijn] : Kluwer Law International, 2019.</t>
  </si>
  <si>
    <t>341.96:347.751 BruC c 2019</t>
  </si>
  <si>
    <t>The EU succession regulation : a commentary / edited by Alfonso Luis Calvo Caravaca, Angelo Davì, Heinz-Peter Mansel.</t>
  </si>
  <si>
    <t>Cambridge, United Kingdom : Cambridge University Press, 2016.</t>
  </si>
  <si>
    <t>341.96:347.65/.68(4-672EU) CarA e 2016</t>
  </si>
  <si>
    <t>Αίθουσα Διεθνούς Δικαίου και Εμπορικού Δίκαιου</t>
  </si>
  <si>
    <t>Ost, François.</t>
  </si>
  <si>
    <t>Si le droit m'était conté... / François Ost.</t>
  </si>
  <si>
    <t>Paris : Dalloz, 2019.</t>
  </si>
  <si>
    <t>34:7 OstF s 2019</t>
  </si>
  <si>
    <t>Bosters, Thijs.</t>
  </si>
  <si>
    <t>Collective redress and private international law in the EU / Thijs Bosters.</t>
  </si>
  <si>
    <t>The Hague : Asser Press by Springer Berlin Heidelberg, 2017.</t>
  </si>
  <si>
    <t>341.96:347.921.2(4-672EU) BosT c 2017</t>
  </si>
  <si>
    <t>The impact of EU law on international commercial arbitration / Franco Ferrari, editor.</t>
  </si>
  <si>
    <t>Huntington, New York, USA : Juris, [2017]</t>
  </si>
  <si>
    <t>341.63:347.7(4-672EU)(063) IEU2016 2017</t>
  </si>
  <si>
    <t>Lendermann, Nathalie.</t>
  </si>
  <si>
    <t>Procedure shopping through hybrid arbitration agreements : considerations on party autonomy in institutional international arbitration / Nathalie Lendermann.</t>
  </si>
  <si>
    <t>Baden-Baden, Germany : Nomos, 2018.</t>
  </si>
  <si>
    <t>341.63:347.7 LenN p 2018</t>
  </si>
  <si>
    <t>Handbook on third-party funding in international arbitration / edited by Nikolaus Pitkowitz.</t>
  </si>
  <si>
    <t>New York : JurisNet LLC, 2018.</t>
  </si>
  <si>
    <t>341.63 PitN h 2018</t>
  </si>
  <si>
    <t>Παπανδρέου, Μάριος Αθανάσιος.</t>
  </si>
  <si>
    <t>Lobbying the EU : finding a balance between participatory and protected decision-making / Marios Papandreou.</t>
  </si>
  <si>
    <t>Athens : Stamoulis, 2020.</t>
  </si>
  <si>
    <t>328.184‪(4-672EU)‬ ΠαπΜ l 2020</t>
  </si>
  <si>
    <t>Finances in international arbitration : Liber Amicorum Patricia Shaughnessy / editors: Sherlin Tung, Fabricio Fortese, Crina Baltag</t>
  </si>
  <si>
    <t>34(082.2) ShaP f 2020</t>
  </si>
  <si>
    <t>Le secret et le droit: journées Libanaises [12-18 mai, 1974]</t>
  </si>
  <si>
    <t>Paris : Dalloz, 1976</t>
  </si>
  <si>
    <t>347.775(063) SD1974 1976</t>
  </si>
  <si>
    <t>Andersen, Camilla Baasch.</t>
  </si>
  <si>
    <t>A practitioner's guide to the CISG / Camilla Baasch Andersen, Francesco G. Mazzotta, Bruno Zeller general editor Francesco G. Mazzotta.</t>
  </si>
  <si>
    <t>Huntington : Juris Net, 2018.</t>
  </si>
  <si>
    <t>341.96:347.751 AndC p 2018</t>
  </si>
  <si>
    <t>Conflict of laws in international commercial arbitration / Franco Ferrari, Stefan Kr̈öll editors.</t>
  </si>
  <si>
    <t>New York : JurisNet, LCC 2019.</t>
  </si>
  <si>
    <t>341.63:347.7 FerF c 2019</t>
  </si>
  <si>
    <t>Diversity and integration in private international law / edited by Verónica Ruiz Abou-Nigm and María Blanca Noodt Taquela.</t>
  </si>
  <si>
    <t>Edinburgh : Edinburgh University Press, 2019.</t>
  </si>
  <si>
    <t>341.9 AboV d 2019</t>
  </si>
  <si>
    <t>Ηλιάδου, Αικατερίνη Ν.</t>
  </si>
  <si>
    <t>Δίκαιο της ενέργειας : σύγχρονες προκλήσεις και ρόλος του κράτους / Αικατερίνη Ν. Ηλιάδου.</t>
  </si>
  <si>
    <t>Αθήνα, 2020.</t>
  </si>
  <si>
    <t>351.824.11 ΗλιΑ δ 2020</t>
  </si>
  <si>
    <t>Λάμπου, Φίλιππος Ν.</t>
  </si>
  <si>
    <t>Η πλασματική πλήρωση και ματαίωση της αίρεσης / Φίλιππος Ν. Λάμπου.</t>
  </si>
  <si>
    <t>347.129 ΛαμΦ π 2020</t>
  </si>
  <si>
    <t>Henssler, Martin, 1953-</t>
  </si>
  <si>
    <t>Arbeitnehmerüberlassung und Werkverträge : gesetzliche Neuregelung und Auswirkungen für die Praxis / herausgegeben von Martin Henssler und Timon Grau.</t>
  </si>
  <si>
    <t>Bonn : Deutscher Anwaltverlag, [2017]</t>
  </si>
  <si>
    <t>349.22(430) HenM a 2017</t>
  </si>
  <si>
    <t>Αίθουσα Ποινικού Δικαίου και Εργατικού Δίκαιου</t>
  </si>
  <si>
    <t>Boas, Franz, 1858-1942.</t>
  </si>
  <si>
    <t>The mind of primitive man / by Franz Boas.</t>
  </si>
  <si>
    <t>[London] : Forgotten Books, 2012.</t>
  </si>
  <si>
    <t>316.323.2 BoaF m 2012</t>
  </si>
  <si>
    <t>Γιαννακούλα, Αθηνά.</t>
  </si>
  <si>
    <t>Combating crime in the digital age: a critical review of EU information systems in the area of freedom, security and justice in the post-Interoperability Era : challenges for criminal law and personal data protection / Athina Giannakoula, Dafni Lima, Maria Kaiafa-Gbandi.</t>
  </si>
  <si>
    <t>343.539.6 ΓιαΑ c 2020</t>
  </si>
  <si>
    <t>Χατζηλουκάς, Ιωάννης Ζ.</t>
  </si>
  <si>
    <t>Η δικαστική εξουσία του προξένου εν Τουρκία: εκέλιξις του θεσμού τούτου δια μέσου των αιώνων και εξέτασις της θέσεως αυτού εν τω διεθνεί δικαίω / υπό Ιωάννου Ζ. Χατζηλουκά.</t>
  </si>
  <si>
    <t>Εν Αθήναις : Εκ του τυπογραφείου Σπυρίδωνος Κουσουλινού, 1906.</t>
  </si>
  <si>
    <t>327(560)(091) ΧατΙ δ 1906</t>
  </si>
  <si>
    <t>Αίθουσα απάνιου υλικού</t>
  </si>
  <si>
    <t>Gillette, Clayton P.</t>
  </si>
  <si>
    <t>Advanced introduction to international sales law / Clayton P. Gillette.</t>
  </si>
  <si>
    <t>Cheltenham [etc.] : Elgar, 2016.</t>
  </si>
  <si>
    <t>341.96:347.751 GilC a 2016</t>
  </si>
  <si>
    <t>How European is European private international law? : sources, court practice, academic discourse / Jan von Hein, Eva-Maria Kieninger, Giesela Rühl (eds.)</t>
  </si>
  <si>
    <t>Cambridge (United Kingdom) : Intersentia, 2019</t>
  </si>
  <si>
    <t>341.9(4-672EU) VonH h 2019</t>
  </si>
  <si>
    <t>Private international law and global governance / edited by Horatia Muir Watt and Diego P. Fernández Arroyo</t>
  </si>
  <si>
    <t>Oxford : Oxford University Press, 2014</t>
  </si>
  <si>
    <t>341.9 MuiH p 2014</t>
  </si>
  <si>
    <t>Guide on the Convention on the Recognition and Enforcement of Foreign Arbitral Awards: New York, 1958 / UNCITRAL Secretariat edited by Emmanuel Gaillard and George A. Bermann.</t>
  </si>
  <si>
    <t>Leiden Boston, MA : Brill | Nijhoff, 2017</t>
  </si>
  <si>
    <t>341.63:347.7 GaiE g 2017</t>
  </si>
  <si>
    <t>Bouvier, John.</t>
  </si>
  <si>
    <t>Bouvier's law dictionary and concise encyclopedia / by John Bouvier</t>
  </si>
  <si>
    <t>8th ed. (3rd revision)</t>
  </si>
  <si>
    <t>St. Paul (Minn.) : West, 1914</t>
  </si>
  <si>
    <t>34(73)(038) BouJ l 1914 2</t>
  </si>
  <si>
    <t>Αίθουσα σπάνιου υλικού</t>
  </si>
  <si>
    <t>Σεφέρης, Κώστας.</t>
  </si>
  <si>
    <t>Ελληνικό συνδικαλιστικό κίνημα 1860-1975 / Κώστα Σεφέρη.</t>
  </si>
  <si>
    <t>Αθήνα : Νέο Συνδικαλιστικό Κίνημα, 1976</t>
  </si>
  <si>
    <t>331.105.44(495) ΣεφΚ ε 1976</t>
  </si>
  <si>
    <t>Ράνια Χατζηνικολάου-Αγγελίδου</t>
  </si>
  <si>
    <t>Αεροπορικό Δίκαιο</t>
  </si>
  <si>
    <t>Αθήνα ; Θεσσαλονίκη : Εκδ. Σάκκουλα, 2020.</t>
  </si>
  <si>
    <t>347.82 ΚΩΔ ΑΔ 2020</t>
  </si>
  <si>
    <t>Δεσπιτίδου, Άννα</t>
  </si>
  <si>
    <t>Έξοδος εταίρου από ΙΚΕ</t>
  </si>
  <si>
    <t>Αθήνα ; Θεσσαλονίκη : Σάκκουλας, 2019.</t>
  </si>
  <si>
    <t>347.72.031(495) ΔεσΑ ε 2019</t>
  </si>
  <si>
    <t>Ελευθεριάδης, Νικόλαος Ι. (επίμ.)</t>
  </si>
  <si>
    <t>Αξιόγραφα</t>
  </si>
  <si>
    <t>347.741(495) ΚΩΔ ΑΞΙ 2020</t>
  </si>
  <si>
    <t>Παπαδρόσου-Αρχανιωτάκη, Παρασκευή (επιμ.)</t>
  </si>
  <si>
    <t>Δίκαιο εμπορικών εταιριών</t>
  </si>
  <si>
    <t>Αθήνα ; Θεσσαλονίκη: Εκδόσεις Σάκκουλα, 2020.</t>
  </si>
  <si>
    <t>347.72(495) ΚΩΔ ΔΕΕ 2020</t>
  </si>
  <si>
    <t>Τζάκας, Δημήτριος Παναγιώτης Λ.</t>
  </si>
  <si>
    <t>Ευρωπαϊκό τραπεζικό δίκαιο</t>
  </si>
  <si>
    <t>347.734(4-672EU)(063) ΕΤΔ2017 2019</t>
  </si>
  <si>
    <t>Ιγγλεζάκης, Ιωάννης Δ. (επίμ.)</t>
  </si>
  <si>
    <t>Δίκαιο πληροφορικής &amp; διαδικτύου</t>
  </si>
  <si>
    <t>34:004(495) ΚΩΔ ΔΠΠ 2020</t>
  </si>
  <si>
    <t>Ρήγας, Κωνσταντίνος Ηρ.</t>
  </si>
  <si>
    <t>Η νομική φύση και η κατάσχευση των άυλων τίτλων</t>
  </si>
  <si>
    <t>347.741(495) ΡηγΚ ν 2020</t>
  </si>
  <si>
    <t>Ζερδελής, Δημήτρης  ; Σιδέρης, Δημήτρης (επιμ.)</t>
  </si>
  <si>
    <t>Εργατική νομοθεσία- Βασικά Νομοθετήματα</t>
  </si>
  <si>
    <t>349.2(495)(094.5) ΖερΔη ε 2020</t>
  </si>
  <si>
    <t>Ζερδελής, Δημήτρης</t>
  </si>
  <si>
    <t>Σύγχρονα θέματα εργατικού δικαίου</t>
  </si>
  <si>
    <t>349.2(495) ΖερΔ σ 2020</t>
  </si>
  <si>
    <t>Εργατική Νομοθεσία</t>
  </si>
  <si>
    <t>349.2(495)(094.5) ΖερΔ ε 2020</t>
  </si>
  <si>
    <t>Σεβαστίδης Χαραλ.</t>
  </si>
  <si>
    <t>Ποινικός Κώδικας ( Ν.4619/2019)&amp;Κώδικασ Ποινικής Δικονομίας (Ν.4620/2019) Περιλαμβάνει: Αιτιλογικές εκθέσεισ ΠΚ και ΚΠΔ- Αιτιολογική έκθεση Ν.4637/2019</t>
  </si>
  <si>
    <t>Αθήνα ; Θεσσαλονίκη: Εκδόσεις Σάκκουλα, 2019.</t>
  </si>
  <si>
    <t>343(495) ΚΩΔ ΣεβΧ π 2019</t>
  </si>
  <si>
    <t>Βασιλοπούλου Αικατερίνη</t>
  </si>
  <si>
    <t>Αστική ευθύνη από τη χρήση των νέων τεχνολογιών στην ιατρική</t>
  </si>
  <si>
    <t>Αθήνα : Εκδόσεις Αντ. Ν. Σάκκουλα, 2020.</t>
  </si>
  <si>
    <t>347.56:614.25 ΒασΑ α 2020</t>
  </si>
  <si>
    <t>Σπυριδάκης, Ιωάννης Σ.</t>
  </si>
  <si>
    <t>Εγχειρίδιο Ειδικού Ενοχικού Δικαίου</t>
  </si>
  <si>
    <t>347.4(495) ΣπυΙ ε 2020</t>
  </si>
  <si>
    <t>Ρωσσης, Γιώργος</t>
  </si>
  <si>
    <t>Κληρονομικό Δίκαιο πρακτικά θέματα με απαντήσεις</t>
  </si>
  <si>
    <t>Αθήνα : Εκδόσεις Αντ. Ν. Σάκκουλα, 2019.</t>
  </si>
  <si>
    <t>347.65(495)(076) ΡωσΓ κ 2019</t>
  </si>
  <si>
    <t>Καλογιάννης, Αθανάσιος</t>
  </si>
  <si>
    <t>Πρακτικά Θέματα πολιτικής δικονομίας ( τ. ΙΙ - Ενδικα μέσα)</t>
  </si>
  <si>
    <t>Εκδόσεις Αντ. Ν. Σάκκουλα</t>
  </si>
  <si>
    <t>347.9(495)(076) ΚαλΑ π 2014 2</t>
  </si>
  <si>
    <t>Κ. Παπαγεωργίου</t>
  </si>
  <si>
    <t>Πόλεμος και δικαιοσύνη</t>
  </si>
  <si>
    <t>Αθήνα : Εκδόσεις Πόλις, 2008</t>
  </si>
  <si>
    <t>340.12 ΠαπΚ π 2008</t>
  </si>
  <si>
    <t>Πρακτικά Θέματα εμπράγματου δικαίου</t>
  </si>
  <si>
    <t>Αθήνα : Εκδόσεις Σάκκουλα, 2012</t>
  </si>
  <si>
    <t>347.2(495)(076) ΓεωΑ π 2012</t>
  </si>
  <si>
    <t>Κορνηλάκης Πάνος Κ.</t>
  </si>
  <si>
    <t>125 ασκήσεις  ειδικού ενοχικού δικαίου: με τις λύσεις τους</t>
  </si>
  <si>
    <t>Αθήνα ; Θεσσαλονίκη: Εκδόσεις Σάκκουλα, 2018.</t>
  </si>
  <si>
    <t>347.45./5(495)(076) ΚορΠ ε 2018</t>
  </si>
  <si>
    <t>Ψούνη , Νίκη</t>
  </si>
  <si>
    <t>100 πρακτικά θέματα κληρονομικού δικαίου : με απαντήσεις</t>
  </si>
  <si>
    <t>Αθήνα : Εκδόσεις Σάκκουλα, 2016.</t>
  </si>
  <si>
    <t>347.65(495)(076) ΨουΝ ε 2016</t>
  </si>
  <si>
    <t>Σπυρόπουλος, Φίλιππος Κ.(επίμ.) ... [κ.ά.]</t>
  </si>
  <si>
    <t>Σύνταγμα Κατ' αρθρο ερμηνεία</t>
  </si>
  <si>
    <t>Αθήνα ; Θεσσαλονίκη: Εκδόσεις Σάκκουλα, 2017.</t>
  </si>
  <si>
    <t>342.4(495) ΣπυΦ σ 2017</t>
  </si>
  <si>
    <t>Βενιζέλος, Ευάγγελος</t>
  </si>
  <si>
    <t>Η οικονομική κρίση ως δικανική πρόκληση</t>
  </si>
  <si>
    <t>342(495) ΒενΕ ο 2020</t>
  </si>
  <si>
    <t>Σκουρής, Βασίλειος</t>
  </si>
  <si>
    <t xml:space="preserve">Συνθήκη της Λισσαβώνας : Ερμηνεία κατ' αρθρον </t>
  </si>
  <si>
    <t>34(4-672EU) ΣκοΒ σ 2020</t>
  </si>
  <si>
    <t>Αδάμπας Βασίλειος</t>
  </si>
  <si>
    <t>Η παραγραφή των ποινών και των μέτρων ασφάλειας , 2020</t>
  </si>
  <si>
    <t>343.291 ΑδαΒ π 2020</t>
  </si>
  <si>
    <t xml:space="preserve">Χριστιανός,  Βασίλειος, Περάκης Μανώλης </t>
  </si>
  <si>
    <t>Ευρωπαϊκό δίκαιο : ΣΕΕ, ΣΛΕΕ, Πρωτόκολλα, ΧΘΔΕΕ, ΕΣΓΑ</t>
  </si>
  <si>
    <t>34(4-672EU) ΚΩΔ ΧριΒ ε 2019</t>
  </si>
  <si>
    <t>Χριστιανός, Βασ., Ροδόπουλος Μ. (επιμ.)</t>
  </si>
  <si>
    <t>Δίκαιο κρατικών ενισχύσεων</t>
  </si>
  <si>
    <t>347.776(4-672EU) ΧριΒ δ 2020</t>
  </si>
  <si>
    <t>Καρακώστας, Ιωάννης</t>
  </si>
  <si>
    <t>Αγωγές γενικού ενοχικού δικαίου : ερμηνεία - υποδείγματα</t>
  </si>
  <si>
    <t>347.45/.5 ΚαρΙ α 2016</t>
  </si>
  <si>
    <t>Αγωγές ειδικού ενοχικού δικαίου : ερμηνεία - υποδείγματα</t>
  </si>
  <si>
    <t>Αθήνα : Νομική Βιβλιοθήκη, 2017.</t>
  </si>
  <si>
    <t>347.45/.5 ΚαρΙ α 2017</t>
  </si>
  <si>
    <t>Καλονόμος, Κωναστντίνος Ι.</t>
  </si>
  <si>
    <t>Πρακτικά θέματα Διοικητικής Δικονομίας</t>
  </si>
  <si>
    <t>351.95(076) ΚαλΚ π 2017</t>
  </si>
  <si>
    <t>Φεφές, Μιχάλης Β.</t>
  </si>
  <si>
    <t>Ενεργειακές κοινότητες</t>
  </si>
  <si>
    <t>351.824.11 ΦεφΜ ε 2020</t>
  </si>
  <si>
    <t>Κανέλλος, Λεωνίδας</t>
  </si>
  <si>
    <t>The GDPR Handbook : για DPOs, Επιχειρήσεις &amp; Οργανισμούς</t>
  </si>
  <si>
    <t>342.721 ΚανΛ g 2020</t>
  </si>
  <si>
    <t>Τζέμος, Βασίλης Γ. … [κ.ά.]</t>
  </si>
  <si>
    <t>Δίκαιο των προσλήψεων - Νόμοσ ΑΣΕΠ ( Ν 2190/1994)</t>
  </si>
  <si>
    <t>35.08 ΤζεΒ δ 2020</t>
  </si>
  <si>
    <t>Χριστιανός, Βασ./ Παπαδοπούλου, Ρεβ. / Περάκης, Εμμ.</t>
  </si>
  <si>
    <t>34‪(4-672EU)‬ ΧριΒ ε 2020</t>
  </si>
  <si>
    <t>Το νέο δίκαιο υποδοχής και ασύλου</t>
  </si>
  <si>
    <t>341.215.4-054.72(495) ΜαρΜ ν 2020</t>
  </si>
  <si>
    <t>Καρύδης, Γεώργιος</t>
  </si>
  <si>
    <t>Ενωσιακό δίκαιο ανατγωνισμού &amp; εσωτερικής αγοράς</t>
  </si>
  <si>
    <t>347.776(4-672EU) ΚαρΓ ε 2020</t>
  </si>
  <si>
    <t>Μητσάκος, Δημήτριος</t>
  </si>
  <si>
    <t>Ζητήματα από την εφαρμογή της ρήτρας Off-hire στα ναυλοσύμφωνα</t>
  </si>
  <si>
    <t>347.794 ΜητΔ ζ 2020</t>
  </si>
  <si>
    <t>Λαδάς, Δημήτριος</t>
  </si>
  <si>
    <t>Το δικαίωμα της προσωπικότητας του εργαζομένου</t>
  </si>
  <si>
    <t>349.23 ΛαδΔ δ 2018</t>
  </si>
  <si>
    <t>Σιδέρης, Δημήτριος</t>
  </si>
  <si>
    <t>Η ποινική προστασία του μισθού</t>
  </si>
  <si>
    <t>349.23 ΣιδΔ π 2018</t>
  </si>
  <si>
    <t>Πανελλήνιο Συνέδριο  Εταιρείας Δικαίου Εργασίας &amp; Κοιωνικής Ασφάλισης</t>
  </si>
  <si>
    <t>Πληροφορική &amp; εργατικό δίκαιο</t>
  </si>
  <si>
    <t>349.23(063) ΠΣΕΔΚΑ2017 π 2018</t>
  </si>
  <si>
    <t>Κωστάρας, Αλέξανδρος</t>
  </si>
  <si>
    <t>Ποινικό δίκαιο: Έννοιεσ και Θεσμοί του Γενικού Μέρους</t>
  </si>
  <si>
    <t>343(495) ΚωσΑ π 2020</t>
  </si>
  <si>
    <t>Κουτσουλέλος, Κωνσταντίνος</t>
  </si>
  <si>
    <t>Πρακτικά θέματα πολιτικής δικονομίας</t>
  </si>
  <si>
    <t>347.9(495)(076) ΚουΚ π 2020</t>
  </si>
  <si>
    <t>Μαργαρίτη, Αντα- Μαργαρίτης Μ.</t>
  </si>
  <si>
    <t>Ερμηνεία Κώδικα πολιτικής Δικονομίας Ι-ΙΙ</t>
  </si>
  <si>
    <t>Αθήνα : Π. Ν. Σάκκουλας, 2018.</t>
  </si>
  <si>
    <t>347.9(495) ΜαρΜ ε 2018 1-2</t>
  </si>
  <si>
    <t>Αίθουσα  Αστικού και Αστικού Δικονομικού Δικαίου</t>
  </si>
  <si>
    <t>Γιαννόπουλος, Παναγιώτης.</t>
  </si>
  <si>
    <t xml:space="preserve">Διαμεσολάβηση και Πολιτική Δίκη </t>
  </si>
  <si>
    <t>347.965.42 ΓιαΠ δ 2020</t>
  </si>
  <si>
    <t>Κεραμευς Νίκας - Κονδύλης</t>
  </si>
  <si>
    <t>Ερμηνεία ΚΠολΔ- Ένδικα μέσα και Ανακοπές</t>
  </si>
  <si>
    <t>347.9(495) ΚερΚ ε 2020 495-590</t>
  </si>
  <si>
    <t>Το κληρονομικό δίκαιο στην πράξη: θέματα και λύσεις</t>
  </si>
  <si>
    <t>Αθήνα : Π. Ν. Σάκκουλας, 2019.</t>
  </si>
  <si>
    <t>Γενικές αρχές αστικού δικαιού : πρακτικά θέματα με λύσεις</t>
  </si>
  <si>
    <t>Αθήνα : Π. Ν. Σάκκουλας, 2013.</t>
  </si>
  <si>
    <t>347.1(495)(076) ΓεωΑ γ 2013</t>
  </si>
  <si>
    <t>Κιτσαράς, Λάμπρος Ι., Σπύρος Τσαντίδης</t>
  </si>
  <si>
    <t>Συνθετικές ασκήσεις αστικού και αστικού δικονομικού δικαίου</t>
  </si>
  <si>
    <t>Αθήνα : Π. Ν. Σάκκουλας, 2016.</t>
  </si>
  <si>
    <t>347(495)(076) ΚιτΛ σ 2016</t>
  </si>
  <si>
    <t>Ενοχικό Δίκαιο</t>
  </si>
  <si>
    <t>Αθήνα : Π. Ν. Σάκκουλας, 2015.</t>
  </si>
  <si>
    <t>347.4 ΓεωΑ ε 2015</t>
  </si>
  <si>
    <t>Μαργαρίτης Μιχ.</t>
  </si>
  <si>
    <t>Ποινικός Κώδικας : Ερμήνεια - Εφαρμογή</t>
  </si>
  <si>
    <t>343(430) ΚΩΔ ΜαρΜ π 2020</t>
  </si>
  <si>
    <t>Παύλου Στέφανος, Σάμιος Θωμάς</t>
  </si>
  <si>
    <t xml:space="preserve">Ειδικοί ποινικοί νόμοι ΤΟΜΟΣ ΙΙΙ. 6η ενημέρωση </t>
  </si>
  <si>
    <t>6η ενημέρωση</t>
  </si>
  <si>
    <t>343.539(495)(094.5) ΠαυΣ ε 2012 3</t>
  </si>
  <si>
    <t>Σταματόπουλος, Στέλιος</t>
  </si>
  <si>
    <t>Ασκήσεις εφαρμογών αστικού δικαίου και πολιτικής δικονομίας</t>
  </si>
  <si>
    <t>347(495)(076) ΣταΣ α 2019</t>
  </si>
  <si>
    <t>Κοτζαμπάση Α. , Κουνουγέρη-Μανωλεδάκη Ε. , Φουντεδάκη Κ.</t>
  </si>
  <si>
    <t>Το οικογενειακό δίκαιο στην πράξη</t>
  </si>
  <si>
    <t>Αθήνα : Θεσσαλονίκη: Εκδόσεις Σάκκουλα, 2019.</t>
  </si>
  <si>
    <t>347.6(495)(076) ΚουΕ ο 2019</t>
  </si>
  <si>
    <t>Μήτρου Λ.,, Νούσκαλης Γ.</t>
  </si>
  <si>
    <t>Προστασία δεδομένων υγείας</t>
  </si>
  <si>
    <t>347.15./19 ΜητΛ π 2018</t>
  </si>
  <si>
    <t>Tζουγανάτος , Δημήτριος</t>
  </si>
  <si>
    <t>Δίκαιο του Ελεύθερου Ανταγωνισμού Κανόνες εφαρμογής και κυρώσεις , 2ος τόμος</t>
  </si>
  <si>
    <t>347.776 ΤζοΔ δ 2020 2</t>
  </si>
  <si>
    <t>Κώδικας ποινικής δικονομίας</t>
  </si>
  <si>
    <t>343.1(495) ΚΩΔ ΜαρΜ κ 2020</t>
  </si>
  <si>
    <t>Παύλου Στέφανος, Κοσμάτος</t>
  </si>
  <si>
    <t>Οι κυρώσεις στο νέο ποινικό κώδικα</t>
  </si>
  <si>
    <t>Αθήνα ; Θεσσαλονίκη : Εκδόσεις Σάκκουλα, 2020.</t>
  </si>
  <si>
    <t>343.241 ΠαυΣ κ 2020</t>
  </si>
  <si>
    <t>Τσουκαλάς, Κωνσταντίνος</t>
  </si>
  <si>
    <t>Ο αόρατος Λεβιάθαν</t>
  </si>
  <si>
    <t>Αθήνα : Πόλις, 2020.</t>
  </si>
  <si>
    <t>316.334.4 ΤσοΚ α 2020</t>
  </si>
  <si>
    <t>Κονιδαρης, Ιωάννης</t>
  </si>
  <si>
    <t>Το δίκαιον της μοναστηριακής περιουσίας</t>
  </si>
  <si>
    <t>27-74 ΚονΙ δ 2020</t>
  </si>
  <si>
    <t>Πανσέληνος, Ασημάκης</t>
  </si>
  <si>
    <t>Τότε που ζούσαμε</t>
  </si>
  <si>
    <t>Αθήνα : Μεταίχμιο, 2013.</t>
  </si>
  <si>
    <t>821.14`06 ΠανΑ τ 2013</t>
  </si>
  <si>
    <t>Jauernig, Othmar</t>
  </si>
  <si>
    <t>Bürgerliches Gesetzbuch : mit Rom-I-, Rom-II-VO, EuUnthVO/HUntProt und EuErbVO : Kommentar / Jauernig herausgegeben von Prof. Dr. Dres. h.c. Rolf Stürner bearbeitet von Dr. Christian Berger...[κ.ά.].</t>
  </si>
  <si>
    <t>17. Aufl.</t>
  </si>
  <si>
    <t>München : C.H. Beck, 2018.</t>
  </si>
  <si>
    <t>347(430) JauO b 2018</t>
  </si>
  <si>
    <t>Αίθουσα Ασικού και Αστικού Δικονομικού Δικαίου</t>
  </si>
  <si>
    <t>Mäsch, Gerald.</t>
  </si>
  <si>
    <t>Chance und Schaden : zur Dienstleisterhaftung bei unaufklarbaren Kausalverlaufen / Gerald Mäsch.</t>
  </si>
  <si>
    <t>Tübingen : Mohr Siebeck, 2004.</t>
  </si>
  <si>
    <t>347.426 MasG c 2004</t>
  </si>
  <si>
    <t>Schmolke, Klaus U.</t>
  </si>
  <si>
    <t>Grenzen der Selbstbindung im Privatrecht : Rechtspaternalismus und Verhaltensökonomik im Familien-, Gesellschafts- und Verbraucherrecht / Klaus Ulrich Schmolke.</t>
  </si>
  <si>
    <t>Tübingen : Mohr Siebeck, 2014.</t>
  </si>
  <si>
    <t>347(430) SchK g 2014</t>
  </si>
  <si>
    <t>Omlor, Sebastian.</t>
  </si>
  <si>
    <t>Geldprivatrecht : Entmaterialisierung, Europäisierung, Entwertung / Sebastian Omlor.</t>
  </si>
  <si>
    <t>347.412 OmlS g 2014</t>
  </si>
  <si>
    <t>Ξυνοπούλου, Αθηνά Δ.</t>
  </si>
  <si>
    <t>Die Voraussehbarkeit als Voraussetzung des Schadensersatzes in der Vertragshaftung / Athina Xynopoulou.</t>
  </si>
  <si>
    <t>Tübingen : Mohr Siebeck, 2013.</t>
  </si>
  <si>
    <t>347.44 ΞυνΑ v 2015</t>
  </si>
  <si>
    <t>Brendler, Uwe.</t>
  </si>
  <si>
    <t>Die Vertragsstrafe und ihre Grenzen : eine rechtsvergleichende Untersuchung des deutschen und englischen Rechts: / von Uwe Brendler.</t>
  </si>
  <si>
    <t>Berlin : Duncker &amp; Humblot, 2019.</t>
  </si>
  <si>
    <t>347.44 BreU v 2019</t>
  </si>
  <si>
    <t>Die Umsetzung der Verbraucherrechte-Richtlinie in den Staaten Zentral- und Osteuropas / herausgegeben von Rudolf Welser.</t>
  </si>
  <si>
    <t>Wien : MANZ'sche Verlags- und Universitätsbuchhandlung, 2015.</t>
  </si>
  <si>
    <t>347:366.5(063) FERP2013 u 2015</t>
  </si>
  <si>
    <t>Die Person im internationalen Privatrecht : liber amicorum Erik Jayme / herausgegeben von Martin Gebauer, Heinz-Peter Mansel, Götz Schulze [gestorben].</t>
  </si>
  <si>
    <t>Tübingen : Mohr Siebeck, 2019.</t>
  </si>
  <si>
    <t>347.19 GebM p 2019</t>
  </si>
  <si>
    <t>Der Einfluss des EU-Rechts in den Jahren 2007-2017 auf die Privatrechtsordnungen der CEE-Staaten / herausgegeben von Rudolf Welser.</t>
  </si>
  <si>
    <t>Wien : MANZ'sche Verlags- und Universitätsbuchhandlung, 2019.</t>
  </si>
  <si>
    <t>347(4-672EU) WelR e 2019</t>
  </si>
  <si>
    <t>Thurm, Wiebke.</t>
  </si>
  <si>
    <t>Der Ehebegriff im europäischen Kollisions- und Zivilverfahrensrecht / Wiebke Thurm.</t>
  </si>
  <si>
    <t>Berlin : Berliner Wissenschafts-Verlag, 2019.</t>
  </si>
  <si>
    <t>347.62 ThuW e 2019</t>
  </si>
  <si>
    <t>Stöhr, Alexander.</t>
  </si>
  <si>
    <t>Kleine Unternehmen : Schutz und Interessenausgleich im Machtgefüge zwischen Arbeitnehmern, Verbrauchern und Großunternehmen / Alexander Stöhr.</t>
  </si>
  <si>
    <t>Tübingen : Mohr Siebeck, 2019.</t>
  </si>
  <si>
    <t>347.72(430) StoA k 2019</t>
  </si>
  <si>
    <t>Wollenschläger, Ferdinand.</t>
  </si>
  <si>
    <t>Ehe für alle die Öffnung der Ehe für gleichgeschlechtliche Paare aus verfassungsrechtlicher und rechtsvergleichender Perspektive / Ferdinand Wollenschläger, Dagmar Coester-Waltjen.</t>
  </si>
  <si>
    <t>Tübingen : Mohr Siebeck, 2018.</t>
  </si>
  <si>
    <t>347.62 WolF e 2018</t>
  </si>
  <si>
    <t>Bydlinski, Franz.</t>
  </si>
  <si>
    <t>Grundzüge der juristischen Methodenlehre / von Franz Bydlinski und Peter Bydlinski.</t>
  </si>
  <si>
    <t>3. überarb. Aufl.</t>
  </si>
  <si>
    <t>Wien : Facultas, 2018.</t>
  </si>
  <si>
    <t>347.1 BydF g 2018</t>
  </si>
  <si>
    <t>Digital revolution - new challenges for law : data protection, artificial intelligence, smart products, blockchain technology and virtual currencies / edited by Alberto de Franceschi, Reiner Schulze co-edited by Michele Graziadei ... [κ.ά.].</t>
  </si>
  <si>
    <t>München Baden-Baden : C.H.Beck : Nomos, 2019.</t>
  </si>
  <si>
    <t>34:004(4-672EU)(063) DRNCL2018 2019</t>
  </si>
  <si>
    <t>Möslein, Florian.</t>
  </si>
  <si>
    <t>Dispositives Recht : Zwecke, Strukturen und Methoden / Florian Möslein.</t>
  </si>
  <si>
    <t>Tübingen : Mohr Siebeck, 2011.</t>
  </si>
  <si>
    <t>347.44 MosFd 2011</t>
  </si>
  <si>
    <t>Herring, Jonathan.</t>
  </si>
  <si>
    <t>Domestic abuse and human rights / Jonathan Herring.</t>
  </si>
  <si>
    <t>Cambridge : Intersentia, 2020.</t>
  </si>
  <si>
    <t>347.6 HerJ d 2020</t>
  </si>
  <si>
    <t>Reimer, Franz.</t>
  </si>
  <si>
    <t>Juristische Methodenlehre / von Prof. Dr. Franz Reimer.</t>
  </si>
  <si>
    <t>2. Aufl.</t>
  </si>
  <si>
    <t>Baden-Baden : Nomos Verlagsgesellschaft, 2020.</t>
  </si>
  <si>
    <t>347.1 ReiF j 2020</t>
  </si>
  <si>
    <t>Doralt, Walter.</t>
  </si>
  <si>
    <t>Langzeitverträge / Walter Doralt</t>
  </si>
  <si>
    <t>347.44 DorW l 2018</t>
  </si>
  <si>
    <t>Hellgardt, Alexander, 1978-</t>
  </si>
  <si>
    <t>Regulierung und Privatrecht : staatliche Verhaltenssteuerung mittels Privatrecht und ihre Bedeutung für Rechtswissenschaft, Gesetzgebung und Rechtsanwendung / Alexander Hellgardt.</t>
  </si>
  <si>
    <t>Tübingen : Mohr Siebeck, 2016.</t>
  </si>
  <si>
    <t>347(430) HelA r 2016</t>
  </si>
  <si>
    <t>Vieweg, Klaus, 1953-</t>
  </si>
  <si>
    <t>Sachenrecht / von Klaus Vieweg, Almuth Werner.</t>
  </si>
  <si>
    <t>8., neubearb. Aufl.</t>
  </si>
  <si>
    <t>Köln München : Carl Heymanns Verlag, 2018.</t>
  </si>
  <si>
    <t>347.2(430) VieK s 2018</t>
  </si>
  <si>
    <t>French civil liability in comparative perspective / edited by Jean-Sébastien Borghetti and Simon Whittaker.</t>
  </si>
  <si>
    <t>London : Bloomsbury Publishing Plc, 2019.</t>
  </si>
  <si>
    <t>347.51 BorJ f 2019</t>
  </si>
  <si>
    <t>Fuchs, Maximilian.</t>
  </si>
  <si>
    <t>Delikts- und Schadensersatzrecht / Maximilian Fuchs, Werner Pauker, Alex Baumgärtner.</t>
  </si>
  <si>
    <t>9. Aufl.</t>
  </si>
  <si>
    <t>Berlin Heidelberg : Springer Berlin Heidelberg, 2017.</t>
  </si>
  <si>
    <t>347.5 FucM d 2017</t>
  </si>
  <si>
    <t>Muscheler, Karlheinz.</t>
  </si>
  <si>
    <t>Stiftungsrecht : Gesammelte Beiträge II / Karlheinz Muscheler.</t>
  </si>
  <si>
    <t>Baden-Baden : Nomos Verlag, 2019.</t>
  </si>
  <si>
    <t>347.19 MusK s 2019</t>
  </si>
  <si>
    <t>Schneider, Angie.</t>
  </si>
  <si>
    <t>Vertragsanpassung im bipolaren dauerschuldverhaltnis / Angie Schneider.</t>
  </si>
  <si>
    <t>347.44 SchA v 2016</t>
  </si>
  <si>
    <t>Die Stiftung : Recht, Steuern, Wirtschaft / Olaf Werner, Ingo Saenger, Christian Fischer (Hrsg.)</t>
  </si>
  <si>
    <t>347.19 WerO s 2019</t>
  </si>
  <si>
    <t>Schrader, Paul Tobias, 1977-</t>
  </si>
  <si>
    <t>Wissen im Recht : Definition des Gegenstandes der Kenntnis und Bestimmung des Kenntnisstandes als rechtlich relevantes Wissen / Paul Tobias Schrader.</t>
  </si>
  <si>
    <t>Tübingen : Mohr Siebeck, 2017.</t>
  </si>
  <si>
    <t>347.44 SchP w 2017</t>
  </si>
  <si>
    <t>Hau, Wolfgang Jakob, 1968-</t>
  </si>
  <si>
    <t>Vertragsanpassung und Anpassungsvertrag / Hau, Wolfgang Jakob.</t>
  </si>
  <si>
    <t>Tübingen : Mohr Siebeck, 2003.</t>
  </si>
  <si>
    <t>347.44 HauW v 2003</t>
  </si>
  <si>
    <t>Looschelders, Dirk.</t>
  </si>
  <si>
    <t>Schuldrecht : Allgemeiner Teil / von Dirk Looschelders.</t>
  </si>
  <si>
    <t>18., neu berarbeitete Aufl.</t>
  </si>
  <si>
    <t>München : Franz Vahlen, 2020.</t>
  </si>
  <si>
    <t>347.4 LooD s 2020</t>
  </si>
  <si>
    <t>Mancano, Leandro, 1989-</t>
  </si>
  <si>
    <t>The European Union and deprivation of liberty : a legislative and judicial analysis from the perspective of the individual / Leandro Mancano.</t>
  </si>
  <si>
    <t>Oxford : Hart Publishing, 2019.</t>
  </si>
  <si>
    <t>341.4(4-672EU) ManL e 2019</t>
  </si>
  <si>
    <t>Αίθουσα Διεθνούς δικαίου και Εμπορικού δικαίου</t>
  </si>
  <si>
    <t>Fahey, Elaine.</t>
  </si>
  <si>
    <t>The global reach of EU law / Elaine Fahey.</t>
  </si>
  <si>
    <t>London: Routledge, 2017.</t>
  </si>
  <si>
    <t>34(4-672EU) FahE g 2017</t>
  </si>
  <si>
    <t>Genest, Alexandre.</t>
  </si>
  <si>
    <t>Performance requirement prohibitions in international investment law / Alexandre Genest.</t>
  </si>
  <si>
    <t>Leiden : Brill, 2019.</t>
  </si>
  <si>
    <t>346 GenA p 2019</t>
  </si>
  <si>
    <t>Rosenne, Shabtai.</t>
  </si>
  <si>
    <t>Rosenne's law and practice of the International Court, 1920-2015.</t>
  </si>
  <si>
    <t>5th ed. by Malcolm N. Shaw.</t>
  </si>
  <si>
    <t>Leiden Boston : Brill / Nijhoff, 2016.</t>
  </si>
  <si>
    <t>341.645.2 RosS l 2016 1</t>
  </si>
  <si>
    <t>Yong, Adrienne.</t>
  </si>
  <si>
    <t>The rise and decline of fundamental rights in EU citizenship / Adrienne Yong.</t>
  </si>
  <si>
    <t>341.215.4(4-672EU) YonA r 2019</t>
  </si>
  <si>
    <t>The UN Convention on the Rights of the Child : a commentary / edited by John Tobin.</t>
  </si>
  <si>
    <t>Oxford: Oxford University Press, 2019</t>
  </si>
  <si>
    <t>341.231.14-053.2 TobJ u 2019</t>
  </si>
  <si>
    <t>Blanke, Hermann-Josef, επιμελητής.</t>
  </si>
  <si>
    <t>The Treaty on European Union (TEU) : a commentary / edited by Hermann-Josef Blanke, Stelio Mangiameli.</t>
  </si>
  <si>
    <t>Berlin : Springer, 2013</t>
  </si>
  <si>
    <t>34(4-672EU) BlaH t 2013</t>
  </si>
  <si>
    <t>Crawford, James, 1948-</t>
  </si>
  <si>
    <t>Brownlie's principles of public international law / by James Crawford.</t>
  </si>
  <si>
    <t>9th ed.</t>
  </si>
  <si>
    <t>Oxford, United Kingdom : Oxford University Press, 2019.</t>
  </si>
  <si>
    <t>341.1/.8 BroI p 2019</t>
  </si>
  <si>
    <t>Mantilla Blanco, Sebastián.</t>
  </si>
  <si>
    <t>Full Protection and Security in International Investment Law / by Sebastián Mantilla Blanco.</t>
  </si>
  <si>
    <t>Cham : Springer International Publishing, 2019.</t>
  </si>
  <si>
    <t>346 ManS f 2019</t>
  </si>
  <si>
    <t>Draghici, Carmen.</t>
  </si>
  <si>
    <t>The legitimacy of family rights in Strasbourg case law : living instrument or extinguished sovereignty? / Carmen Draghici.</t>
  </si>
  <si>
    <t>Oxford: Hart Publishing, 2017.</t>
  </si>
  <si>
    <t>341.96:347.6(4-672EU) DraC l 2017</t>
  </si>
  <si>
    <t>International law : a European perspective / Jan Wouters... [et al.]</t>
  </si>
  <si>
    <t>341(4-672EU) WouJ i 2019</t>
  </si>
  <si>
    <t>Research handbook on the EU's common foreign and security policy / edited by Steven Blockmans, Panos Koutrakos.</t>
  </si>
  <si>
    <t>Cheltenham : Edward Elgar Publishing, 2018.</t>
  </si>
  <si>
    <t>355.02(4-672EU) BloS r 2018</t>
  </si>
  <si>
    <t>Pantaleo, Luca.</t>
  </si>
  <si>
    <t>The Participation of the EU in International Dispute Settlement Lessons from EU Investment Agreements / by Luca Pantaleo.</t>
  </si>
  <si>
    <t>The Hague : T.M.C. Asser Press , 2019.</t>
  </si>
  <si>
    <t>341.6(4-672EU) PanL p 2019</t>
  </si>
  <si>
    <t>Research handbook on trade in services / edited by Pierre Sauvé Martin Roy.</t>
  </si>
  <si>
    <t>346.54 SauP r 2016</t>
  </si>
  <si>
    <t>Barnard, Catherine.</t>
  </si>
  <si>
    <t>European Union Law / Catherine Barnard, Steve Peers.</t>
  </si>
  <si>
    <t>3rd ed.</t>
  </si>
  <si>
    <t>.Oxford : Oxford University Press, 2020.</t>
  </si>
  <si>
    <t>34(4-672EU) BarC e 2020</t>
  </si>
  <si>
    <t>Visoka, Gëzim, επιμελητής.</t>
  </si>
  <si>
    <t>Routledge handbook of state recognition / edited by Gëzim Visoka, John Doyle and Edward Newman.</t>
  </si>
  <si>
    <t>London New York : Routledge, 2020</t>
  </si>
  <si>
    <t>341.218.2 VisG r 2020</t>
  </si>
  <si>
    <t>Demedts, Valerie.</t>
  </si>
  <si>
    <t>The future of international competition law enforcement : an assessment of the EU's cooperation efforts / by Valerie Demedts.</t>
  </si>
  <si>
    <t>Leiden, The Netherlands Boston : Brill Nijhoff, 2019</t>
  </si>
  <si>
    <t>347.776(4-672EU) DemV f 2019</t>
  </si>
  <si>
    <t>The European Union's external action in times of crisis / edited by Piet Eeckhout and Manuel López-Escuder.</t>
  </si>
  <si>
    <t>Oxford : Hart, 2016</t>
  </si>
  <si>
    <t>341.238(4-672EU) EecP e 2016</t>
  </si>
  <si>
    <t>Limenta, Michelle Engel.</t>
  </si>
  <si>
    <t>WTO retaliation : effectiveness and purposes / Michelle Limenta.</t>
  </si>
  <si>
    <t>Oxford Portland, Oregon : Hart Publishing, 2017.</t>
  </si>
  <si>
    <t>346(06) ΠΟΕ LimM w 2016</t>
  </si>
  <si>
    <t>Foster, Nigel.</t>
  </si>
  <si>
    <t>Foster on EU Law / Nigel Foster.</t>
  </si>
  <si>
    <t>7th ed.</t>
  </si>
  <si>
    <t>34(4-672EU) FosN f 2019</t>
  </si>
  <si>
    <t>The interface between EU and international law : contemporary reflections / edited by Inge Govaere and Sacha Garben.</t>
  </si>
  <si>
    <t>341(4-672EU) GovI i 2019</t>
  </si>
  <si>
    <t>Evolutionary interpretation and international law / edited by Georges Abi-Saab... [et al.]</t>
  </si>
  <si>
    <t>341.01(063) EII2018 2019</t>
  </si>
  <si>
    <t>Eckes, Christina.</t>
  </si>
  <si>
    <t>EU powers under external pressure : how the EU's external actions alter its internal structures / Christina Eckes.</t>
  </si>
  <si>
    <t>341.238(4-672EU) EckC 2019</t>
  </si>
  <si>
    <t>Friman, Johanna.</t>
  </si>
  <si>
    <t>Revisiting the concept of defence in the jus ad bellum : the dual face of defence / Johanna Friman</t>
  </si>
  <si>
    <t>341.3 FriJ r 2017</t>
  </si>
  <si>
    <t>Becker Lorca, Arnulf 1971-</t>
  </si>
  <si>
    <t>Mestizo international law : a global intellectual history 1842-1933 / Arnulf Becker Lorca.</t>
  </si>
  <si>
    <t>341(091) BecA m 2014</t>
  </si>
  <si>
    <t>Will, Ulrike.</t>
  </si>
  <si>
    <t>Climate border adjustments and WTO law extending the EU emissions trading system to imported goods and services / by Ulrike Will.</t>
  </si>
  <si>
    <t>Leiden Boston : Brill Nijhoff, 2019.</t>
  </si>
  <si>
    <t>341:502/504(4-672EU) WilU c 2019</t>
  </si>
  <si>
    <t>Nanteuil, Arnaud de, 1982-</t>
  </si>
  <si>
    <t>International investment law / Arnaud de Nanteuil.</t>
  </si>
  <si>
    <t>Cheltenham, UK : Edward Elgar Publishing Limited, 2020.</t>
  </si>
  <si>
    <t>346 NanA i 2020</t>
  </si>
  <si>
    <t>Γιαλλουρίδης, Κωνσταντίνος.</t>
  </si>
  <si>
    <t>Maritime disputes and international law : disputed waters and seabed resources in Asia and Europe / Constantinos Yiallourides.</t>
  </si>
  <si>
    <t>London : Routledge, 2019.</t>
  </si>
  <si>
    <t>341.221.2 ΓιαΚ m 2019</t>
  </si>
  <si>
    <t>Palombino, Fulvio Maria.</t>
  </si>
  <si>
    <t>Il Τrattamento giusto ed equo degli investimenti stranieri. Αγγλικά;"Fair and Equitable Treatment and the Fabric of General Principles / by Fulvio Maria Palombino."</t>
  </si>
  <si>
    <t>The Hague : T.M.C. Asser Press : Imprint: T.M.C. Asser Press, 2018.</t>
  </si>
  <si>
    <t>346 PalF t/f 2018</t>
  </si>
  <si>
    <t>Conserving biodiversity in areas beyond national jurisdiction / edited by David Freestone.</t>
  </si>
  <si>
    <t>341:502.51 FreD c 2019</t>
  </si>
  <si>
    <t>Kalintiri, Andriani.</t>
  </si>
  <si>
    <t>Evidence standards in EU competition enforcement : the EU approach / Andriani Kalintiri.</t>
  </si>
  <si>
    <t>347.776(4-672EU) KalA e 2019</t>
  </si>
  <si>
    <t>Αίθουσα Διεθνούς Δικαίου καιι Εμπορικού Δικαίου</t>
  </si>
  <si>
    <t>Linderfalk, Ulf.</t>
  </si>
  <si>
    <t>Understanding jus cogens in international law and international legal discourse / Ulf Linderfalk.</t>
  </si>
  <si>
    <t>Cheltenham, UK Northampton, MA, USA : Edward Elgar Publishing, [2020]</t>
  </si>
  <si>
    <t>341.01 LinU u 2020h</t>
  </si>
  <si>
    <t>Mickonytė, Aisté.</t>
  </si>
  <si>
    <t>Presumption of innocence in EU anti-cartel enforcement / by Aiste Mickonyte.</t>
  </si>
  <si>
    <t>Leiden, The Netherlands Boston : Brill, [2019]</t>
  </si>
  <si>
    <t>347.776(4-672EU) MicA p 2019</t>
  </si>
  <si>
    <t>Gordon, R. J. F. (Richard John Francis)</t>
  </si>
  <si>
    <t>Sanctions law / Richard Gordon Michael Smyth and Tom Cornell.</t>
  </si>
  <si>
    <t>Oxford New York : Hart, [2019]</t>
  </si>
  <si>
    <t>341.65 GorR s 2019</t>
  </si>
  <si>
    <t>ΑίθουσαΔιεθνούς Δικαίου και Εμπορικού Δικαίου</t>
  </si>
  <si>
    <t>Baber, Graeme.</t>
  </si>
  <si>
    <t>Preferential trade agreements and international law / Graeme Baber.</t>
  </si>
  <si>
    <t>London New York, NY : Routledge, 2019.</t>
  </si>
  <si>
    <t>346 BabG p 2019</t>
  </si>
  <si>
    <t>Αίθουσα ΔιεθνούςΔικαίου και ΕμπορικούΔικαίου</t>
  </si>
  <si>
    <t>Janik, Ralph.</t>
  </si>
  <si>
    <t>International law and the use of force : cases and materials / Ralph Janik.</t>
  </si>
  <si>
    <t>341.3(094.9) JanR i 2020</t>
  </si>
  <si>
    <t>Αίθουσα Διεθνούς Δικαίου και Ευρωπαϊκού Δικαίου</t>
  </si>
  <si>
    <t>Kalin, Christian.</t>
  </si>
  <si>
    <t>Ius doni in international law and EU law / by Christian H. Kalin.</t>
  </si>
  <si>
    <t>Leiden, The Netherlands Boston : Brill/Nijhoff, [2019]</t>
  </si>
  <si>
    <t>341.215.4 KalC i 2019</t>
  </si>
  <si>
    <t>Elgar encyclopedia of international economic law / edited by Thomas Cottier, Professor Emeritus, World Trade Institute, Bern, Switzerland, and Adjunct Professor of Law, University of Ottawa, Canada Krista Nadakavukaren Schefer, Co-head of Legal Services, Swiss Institute of Comparative Law, and Senior Fellow, World Trade Institute, Bern, Switzerland with Jonas Baumann, Brigitta Imeli, and Julian Powell, assistant editors, Rebecca Gilgen, language editor.</t>
  </si>
  <si>
    <t>Cheltenham, UK : Edward Elgar Publishing, [2017]</t>
  </si>
  <si>
    <t>346(031) CotT e 2017</t>
  </si>
  <si>
    <t>EU law beyond EU borders : the extraterritorial reach of EU law / edited by Marise Cremona and Joanne Scott.</t>
  </si>
  <si>
    <t>Oxford : Oxford University Press, 2019</t>
  </si>
  <si>
    <t>34(4-672EU) CreM e 2019</t>
  </si>
  <si>
    <t>Butchard, Patrick M.</t>
  </si>
  <si>
    <t>The responsibility to protect and the failures of the United Nations Security Council / P M Butchard.</t>
  </si>
  <si>
    <t>Oxford New York : Hart, 2020.</t>
  </si>
  <si>
    <t>341.68 ButP r 2020</t>
  </si>
  <si>
    <t>Shaw, Kate.</t>
  </si>
  <si>
    <t>The Court of Justice of the European Union : subsidiarity and proportionality / by Kate Shaw.</t>
  </si>
  <si>
    <t>Leiden Boston : Brill Nijhoff, 2018.</t>
  </si>
  <si>
    <t>341.645.5(4-672EU) ShaK c 2018</t>
  </si>
  <si>
    <t>Fontanelli, Filippo.</t>
  </si>
  <si>
    <t>Jurisdiction and admissibility in investment arbitration : the practice and the theory / by Filippo Fontanelli</t>
  </si>
  <si>
    <t>Leiden Boston, MA : Brill, 2018.</t>
  </si>
  <si>
    <t>341.63:347.7 FonF j 2018</t>
  </si>
  <si>
    <t>De Stefano, Carlo, 1987-</t>
  </si>
  <si>
    <t>Attribution in international law and arbitration / Carlo de Stefano.</t>
  </si>
  <si>
    <t>Oxford : Oxford University Press, 2020.</t>
  </si>
  <si>
    <t>341.63:347.7 DeSC a 2020</t>
  </si>
  <si>
    <t>General principles and the coherence of international law / edited by Mads Andenas ... [et al.].</t>
  </si>
  <si>
    <t>Leiden Boston : Brill/Nijhoff, 2019.</t>
  </si>
  <si>
    <t>341 AndM g 2019</t>
  </si>
  <si>
    <t>Μπρεδήμας, Αντώνης.</t>
  </si>
  <si>
    <t>Ο Παγκόσμιος Οργανισμός Υγείας και η καταπολέμηση των επιδημιών/πανδημιών : με ιδιαίτερη αναφορά στην κρίση του κορωνοϊού (COVID-19) / Αντώνης Μπρεδήμας.</t>
  </si>
  <si>
    <t>Αθήνα Θεσσαλονίκη : Σάκκουλας, 2020.</t>
  </si>
  <si>
    <t>341:351.77‪ ΜπρΑ π 2020</t>
  </si>
  <si>
    <t>Δίκαιο εμπορικών εταιριών / Σπυρίδωνος Δ. Ψυχομάνη.</t>
  </si>
  <si>
    <t>4η έκδ. αναθ.</t>
  </si>
  <si>
    <t>347.72(495) ΨυχΣ δ 2020</t>
  </si>
  <si>
    <t>Discretion in EU public procurement law / edited by Sanja Bogojević, Xavier Groussot, Jörgen Hettne.</t>
  </si>
  <si>
    <t>Oxford : Hart, 2019.</t>
  </si>
  <si>
    <t>351.712(4-672EU) BogS d 2019</t>
  </si>
  <si>
    <t>EU executive discretion and the limits of law / edited by Joana Mendes.</t>
  </si>
  <si>
    <t>35.076(4-672EU) MenJ e 2019</t>
  </si>
  <si>
    <t>The EU better regulation agenda / Sacha Garben and Inge Govaere.</t>
  </si>
  <si>
    <t>Oxford New York : Hart, 2018.</t>
  </si>
  <si>
    <t>351.824(4-672EU) GarS e 2018</t>
  </si>
  <si>
    <t>Πολυχρονόπουλος, Αθανάσιος.</t>
  </si>
  <si>
    <t>Επιτομή εμπορικού δικαίου : ενημέρωση με τους Ν 4529, 4587/2018 και Ν 4601, 4635/2019 / Αθανάσιος Πολυχρονόπουλος.</t>
  </si>
  <si>
    <t>347.7(495) ΠολΑ ε 2020</t>
  </si>
  <si>
    <t>Ρόκας, Ιωάννης.</t>
  </si>
  <si>
    <t>Εταιρίες : εισαγωγή στο δίκαιο των εταιριών του εμπορικού δικαίου / Ιωάννης Κ. Ρόκας.</t>
  </si>
  <si>
    <t>347.72(495) ΡοκΙ ε 2019</t>
  </si>
  <si>
    <t>Καρύδης, Γεώργιος Σπ.</t>
  </si>
  <si>
    <t>Διαιτητική επίλυση διεθνών επενδυτικών διαφορών και ενωσιακή έννομη τάξη : διαφορές κρατών μελών Ε.Ε. και επενδυτών / Γεώργιος Καρύδης.</t>
  </si>
  <si>
    <t>Αθήνα: Νομική Βιβλιοθήκη, 2020</t>
  </si>
  <si>
    <t>341.63:347.7(4-672EU) ΚαρΓ δ 2020</t>
  </si>
  <si>
    <t>Γενικό μέρος - Βιομηχανική ιδιοκτησία - Πνευματική ιδιοκτησία - Αξιόγραφα - Αθέμιτος ανταγωνισμός / Λία Αθανασίου, Γεώργιος Σωτηρόπουλος.</t>
  </si>
  <si>
    <t>8η έκδ.</t>
  </si>
  <si>
    <t>347.7(495) ΚΩΔ ΓΜ 2020</t>
  </si>
  <si>
    <t>Εταιρικό δίκαιο / Λία Αθανασίου, Γεώργιος Σωτηρόπουλος.</t>
  </si>
  <si>
    <t>347.72(495) ΚΩΔ ΕΔ 2020</t>
  </si>
  <si>
    <t>Ναυτικό δίκαιο: ΚΙΝΔ - Διεθνείς συμβάσεις / Λία Αθανασίου με τη συνεργασία Φωτεινής Δ. Πορτοκάλη.</t>
  </si>
  <si>
    <t>347.79 ΚΩΔ ΑθαΛ ν 2019</t>
  </si>
  <si>
    <t>Chan, Lois Mai.</t>
  </si>
  <si>
    <t>Cataloging and classification : an introduction / Lois Mai Chan and Athena Salaba.</t>
  </si>
  <si>
    <t>4th ed.</t>
  </si>
  <si>
    <t>Lanham [etc.] : Rowman &amp; Littlefield Publishers, 2016.</t>
  </si>
  <si>
    <t>025.3 ChaL c 2016</t>
  </si>
  <si>
    <t>Αίθουσα Αστικού Δικαίου και Αστικού Δικονομικού Δικαίου</t>
  </si>
  <si>
    <t>Κουλούκη, Φωτεινή (επιμ.)</t>
  </si>
  <si>
    <t>Τραγάκης [κ.ά] (επιμ.)</t>
  </si>
  <si>
    <t>Bataille, Georges ; μετάφραση Ελένη Βαρίκα ; [επιμέλεια Αλέξης Ζήρας]</t>
  </si>
  <si>
    <t>Senghor, Léopold Sédar, 1906-2001.</t>
  </si>
  <si>
    <t>Αθανασίου, Λία ; Πορτοκάλη, Φωτεινή Δ.</t>
  </si>
  <si>
    <t>Αθανασίου, Λία ; Σωτηρόπουλος Γεώργιος</t>
  </si>
  <si>
    <t>1956 : (deutsche Übersetzung)</t>
  </si>
  <si>
    <t>Copyright Act, 1956. German. 1958  / mit einer Einführung von S.J. Rubinstein</t>
  </si>
  <si>
    <t>Barrière-Brousse, Isabelle et Lardeux Gwendoline (eds.)</t>
  </si>
  <si>
    <t>Le patrimoine des couples internationaux saisi par le droit de l'Union européenne : les règlements européenne du 24 juin 2016</t>
  </si>
  <si>
    <t>Research handbook on interdisciplinary approaches to law and relgion / Russell , Norman Doe, Bronach Kane, Caroline Roberts.</t>
  </si>
  <si>
    <t>Sandberg, Russell…[et al.] (eds.)</t>
  </si>
  <si>
    <t>Μαρούδα, Μ. Ν. ; Σαράντη 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</si>
</sst>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m/d/yyyy\ h:mm:ss"/>
  </numFmts>
  <fonts count="4" x14ac:knownFonts="1">
    <font>
      <sz val="11"/>
      <color theme="1"/>
      <name val="Calibri"/>
      <family val="2"/>
      <charset val="161"/>
      <scheme val="minor"/>
    </font>
    <font>
      <sz val="10"/>
      <name val="Arial Narrow"/>
      <family val="2"/>
    </font>
    <font>
      <b/>
      <sz val="10"/>
      <color theme="1"/>
      <name val="Arial Narrow"/>
      <family val="2"/>
    </font>
    <font>
      <sz val="10"/>
      <color theme="1"/>
      <name val="Arial Narrow"/>
      <family val="2"/>
    </font>
  </fonts>
  <fills count="8">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3">
    <xf numFmtId="0" fontId="0" fillId="0" borderId="0" xfId="0"/>
    <xf numFmtId="164"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0" borderId="4" xfId="0" applyFont="1" applyBorder="1" applyAlignment="1">
      <alignment vertical="center" wrapText="1"/>
    </xf>
    <xf numFmtId="0" fontId="1" fillId="0" borderId="4" xfId="0" applyFont="1" applyBorder="1" applyAlignment="1">
      <alignment vertical="center" wrapText="1"/>
    </xf>
    <xf numFmtId="0" fontId="3" fillId="7" borderId="4"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2" fillId="6"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3" fillId="7" borderId="8" xfId="0" applyFont="1" applyFill="1" applyBorder="1" applyAlignment="1">
      <alignment horizontal="center" vertical="center" wrapText="1"/>
    </xf>
    <xf numFmtId="0" fontId="3" fillId="0" borderId="9" xfId="0" applyFont="1" applyBorder="1" applyAlignment="1">
      <alignment horizontal="center" vertical="center" wrapText="1"/>
    </xf>
    <xf numFmtId="165" fontId="1" fillId="0" borderId="0" xfId="0" applyNumberFormat="1" applyFont="1" applyAlignment="1">
      <alignment horizontal="center" vertical="center" wrapText="1"/>
    </xf>
    <xf numFmtId="165" fontId="1" fillId="0" borderId="1" xfId="0" applyNumberFormat="1" applyFont="1" applyBorder="1" applyAlignment="1">
      <alignment horizontal="center" vertical="center" wrapText="1"/>
    </xf>
    <xf numFmtId="0" fontId="1" fillId="7" borderId="4" xfId="0" applyFont="1" applyFill="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8"/>
  <sheetViews>
    <sheetView tabSelected="1" topLeftCell="A76" workbookViewId="0">
      <selection activeCell="C200" sqref="C200"/>
    </sheetView>
  </sheetViews>
  <sheetFormatPr defaultColWidth="9.08984375" defaultRowHeight="47" customHeight="1" x14ac:dyDescent="0.35"/>
  <cols>
    <col min="1" max="1" width="27.90625" style="8" customWidth="1"/>
    <col min="2" max="2" width="80.7265625" style="8" customWidth="1"/>
    <col min="3" max="3" width="14" style="5" customWidth="1"/>
    <col min="4" max="4" width="23.6328125" style="5" customWidth="1"/>
    <col min="5" max="5" width="21.6328125" style="5" customWidth="1"/>
    <col min="6" max="6" width="39" style="5" customWidth="1"/>
    <col min="7" max="16384" width="9.08984375" style="8"/>
  </cols>
  <sheetData>
    <row r="1" spans="1:6" s="5" customFormat="1" ht="28" customHeight="1" x14ac:dyDescent="0.35">
      <c r="A1" s="11" t="s">
        <v>1</v>
      </c>
      <c r="B1" s="12" t="s">
        <v>0</v>
      </c>
      <c r="C1" s="13" t="s">
        <v>2</v>
      </c>
      <c r="D1" s="14" t="s">
        <v>3</v>
      </c>
      <c r="E1" s="21" t="s">
        <v>4</v>
      </c>
      <c r="F1" s="4" t="s">
        <v>5</v>
      </c>
    </row>
    <row r="2" spans="1:6" ht="47" customHeight="1" x14ac:dyDescent="0.35">
      <c r="A2" s="15" t="s">
        <v>1763</v>
      </c>
      <c r="B2" s="6" t="s">
        <v>1764</v>
      </c>
      <c r="C2" s="7"/>
      <c r="D2" s="7" t="s">
        <v>22</v>
      </c>
      <c r="E2" s="22" t="s">
        <v>24</v>
      </c>
      <c r="F2" s="7" t="s">
        <v>20</v>
      </c>
    </row>
    <row r="3" spans="1:6" ht="47" customHeight="1" x14ac:dyDescent="0.35">
      <c r="A3" s="15" t="s">
        <v>483</v>
      </c>
      <c r="B3" s="6" t="s">
        <v>484</v>
      </c>
      <c r="C3" s="7"/>
      <c r="D3" s="7" t="s">
        <v>485</v>
      </c>
      <c r="E3" s="22" t="s">
        <v>486</v>
      </c>
      <c r="F3" s="7" t="s">
        <v>487</v>
      </c>
    </row>
    <row r="4" spans="1:6" ht="47" customHeight="1" x14ac:dyDescent="0.35">
      <c r="A4" s="15" t="s">
        <v>1203</v>
      </c>
      <c r="B4" s="6" t="s">
        <v>1204</v>
      </c>
      <c r="C4" s="7" t="s">
        <v>476</v>
      </c>
      <c r="D4" s="7" t="s">
        <v>1205</v>
      </c>
      <c r="E4" s="22" t="s">
        <v>1206</v>
      </c>
      <c r="F4" s="7" t="s">
        <v>159</v>
      </c>
    </row>
    <row r="5" spans="1:6" ht="47" customHeight="1" x14ac:dyDescent="0.35">
      <c r="A5" s="15" t="s">
        <v>1128</v>
      </c>
      <c r="B5" s="6" t="s">
        <v>1129</v>
      </c>
      <c r="C5" s="7"/>
      <c r="D5" s="7" t="s">
        <v>1130</v>
      </c>
      <c r="E5" s="22" t="s">
        <v>1131</v>
      </c>
      <c r="F5" s="7" t="s">
        <v>159</v>
      </c>
    </row>
    <row r="6" spans="1:6" ht="47" customHeight="1" x14ac:dyDescent="0.35">
      <c r="A6" s="15" t="s">
        <v>1681</v>
      </c>
      <c r="B6" s="6" t="s">
        <v>1682</v>
      </c>
      <c r="C6" s="7"/>
      <c r="D6" s="7" t="s">
        <v>1683</v>
      </c>
      <c r="E6" s="22" t="s">
        <v>1684</v>
      </c>
      <c r="F6" s="7" t="s">
        <v>1685</v>
      </c>
    </row>
    <row r="7" spans="1:6" ht="47" customHeight="1" x14ac:dyDescent="0.35">
      <c r="A7" s="15" t="s">
        <v>1681</v>
      </c>
      <c r="B7" s="6" t="s">
        <v>1682</v>
      </c>
      <c r="C7" s="7"/>
      <c r="D7" s="7" t="s">
        <v>1683</v>
      </c>
      <c r="E7" s="22" t="s">
        <v>1684</v>
      </c>
      <c r="F7" s="7" t="s">
        <v>1685</v>
      </c>
    </row>
    <row r="8" spans="1:6" ht="47" customHeight="1" x14ac:dyDescent="0.35">
      <c r="A8" s="15" t="s">
        <v>563</v>
      </c>
      <c r="B8" s="6" t="s">
        <v>564</v>
      </c>
      <c r="C8" s="7"/>
      <c r="D8" s="7" t="s">
        <v>565</v>
      </c>
      <c r="E8" s="22" t="s">
        <v>566</v>
      </c>
      <c r="F8" s="7" t="s">
        <v>519</v>
      </c>
    </row>
    <row r="9" spans="1:6" ht="47" customHeight="1" x14ac:dyDescent="0.35">
      <c r="A9" s="15" t="s">
        <v>999</v>
      </c>
      <c r="B9" s="6" t="s">
        <v>1000</v>
      </c>
      <c r="C9" s="7"/>
      <c r="D9" s="7" t="s">
        <v>1001</v>
      </c>
      <c r="E9" s="22" t="s">
        <v>1002</v>
      </c>
      <c r="F9" s="7" t="s">
        <v>159</v>
      </c>
    </row>
    <row r="10" spans="1:6" ht="47" customHeight="1" x14ac:dyDescent="0.35">
      <c r="A10" s="15" t="s">
        <v>1609</v>
      </c>
      <c r="B10" s="6" t="s">
        <v>1610</v>
      </c>
      <c r="C10" s="7" t="s">
        <v>1611</v>
      </c>
      <c r="D10" s="7" t="s">
        <v>1612</v>
      </c>
      <c r="E10" s="22" t="s">
        <v>1613</v>
      </c>
      <c r="F10" s="7" t="s">
        <v>1561</v>
      </c>
    </row>
    <row r="11" spans="1:6" ht="47" customHeight="1" x14ac:dyDescent="0.35">
      <c r="A11" s="15" t="s">
        <v>1609</v>
      </c>
      <c r="B11" s="6" t="s">
        <v>1610</v>
      </c>
      <c r="C11" s="7" t="s">
        <v>1611</v>
      </c>
      <c r="D11" s="7" t="s">
        <v>1612</v>
      </c>
      <c r="E11" s="22" t="s">
        <v>1613</v>
      </c>
      <c r="F11" s="7" t="s">
        <v>1561</v>
      </c>
    </row>
    <row r="12" spans="1:6" ht="47" customHeight="1" x14ac:dyDescent="0.35">
      <c r="A12" s="15" t="s">
        <v>1765</v>
      </c>
      <c r="B12" s="6" t="s">
        <v>1766</v>
      </c>
      <c r="C12" s="7"/>
      <c r="D12" s="7"/>
      <c r="E12" s="22" t="s">
        <v>472</v>
      </c>
      <c r="F12" s="7" t="s">
        <v>473</v>
      </c>
    </row>
    <row r="13" spans="1:6" ht="47" customHeight="1" x14ac:dyDescent="0.35">
      <c r="A13" s="15" t="s">
        <v>827</v>
      </c>
      <c r="B13" s="6" t="s">
        <v>828</v>
      </c>
      <c r="C13" s="7"/>
      <c r="D13" s="7" t="s">
        <v>829</v>
      </c>
      <c r="E13" s="22" t="s">
        <v>830</v>
      </c>
      <c r="F13" s="7" t="s">
        <v>519</v>
      </c>
    </row>
    <row r="14" spans="1:6" ht="47" customHeight="1" x14ac:dyDescent="0.35">
      <c r="A14" s="15" t="s">
        <v>1759</v>
      </c>
      <c r="B14" s="6" t="s">
        <v>520</v>
      </c>
      <c r="C14" s="7"/>
      <c r="D14" s="7" t="s">
        <v>521</v>
      </c>
      <c r="E14" s="22" t="s">
        <v>522</v>
      </c>
      <c r="F14" s="7" t="s">
        <v>519</v>
      </c>
    </row>
    <row r="15" spans="1:6" ht="47" customHeight="1" x14ac:dyDescent="0.35">
      <c r="A15" s="15" t="s">
        <v>432</v>
      </c>
      <c r="B15" s="6" t="s">
        <v>433</v>
      </c>
      <c r="C15" s="7"/>
      <c r="D15" s="7" t="s">
        <v>434</v>
      </c>
      <c r="E15" s="22" t="s">
        <v>435</v>
      </c>
      <c r="F15" s="7" t="s">
        <v>159</v>
      </c>
    </row>
    <row r="16" spans="1:6" ht="47" customHeight="1" x14ac:dyDescent="0.35">
      <c r="A16" s="15" t="s">
        <v>1643</v>
      </c>
      <c r="B16" s="6" t="s">
        <v>1644</v>
      </c>
      <c r="C16" s="7"/>
      <c r="D16" s="7"/>
      <c r="E16" s="22" t="s">
        <v>1645</v>
      </c>
      <c r="F16" s="7" t="s">
        <v>159</v>
      </c>
    </row>
    <row r="17" spans="1:6" ht="47" customHeight="1" x14ac:dyDescent="0.35">
      <c r="A17" s="15" t="s">
        <v>1643</v>
      </c>
      <c r="B17" s="6" t="s">
        <v>1644</v>
      </c>
      <c r="C17" s="7"/>
      <c r="D17" s="7"/>
      <c r="E17" s="22" t="s">
        <v>1645</v>
      </c>
      <c r="F17" s="7" t="s">
        <v>159</v>
      </c>
    </row>
    <row r="18" spans="1:6" ht="47" customHeight="1" x14ac:dyDescent="0.35">
      <c r="A18" s="15" t="s">
        <v>467</v>
      </c>
      <c r="B18" s="6" t="s">
        <v>468</v>
      </c>
      <c r="C18" s="7" t="s">
        <v>469</v>
      </c>
      <c r="D18" s="7" t="s">
        <v>470</v>
      </c>
      <c r="E18" s="22" t="s">
        <v>471</v>
      </c>
      <c r="F18" s="7" t="s">
        <v>20</v>
      </c>
    </row>
    <row r="19" spans="1:6" ht="47" customHeight="1" x14ac:dyDescent="0.35">
      <c r="A19" s="15" t="s">
        <v>887</v>
      </c>
      <c r="B19" s="6" t="s">
        <v>888</v>
      </c>
      <c r="C19" s="7"/>
      <c r="D19" s="7" t="s">
        <v>889</v>
      </c>
      <c r="E19" s="22" t="s">
        <v>890</v>
      </c>
      <c r="F19" s="7" t="s">
        <v>519</v>
      </c>
    </row>
    <row r="20" spans="1:6" ht="47" customHeight="1" x14ac:dyDescent="0.35">
      <c r="A20" s="15" t="s">
        <v>388</v>
      </c>
      <c r="B20" s="6" t="s">
        <v>389</v>
      </c>
      <c r="C20" s="7"/>
      <c r="D20" s="7" t="s">
        <v>390</v>
      </c>
      <c r="E20" s="22" t="s">
        <v>391</v>
      </c>
      <c r="F20" s="7" t="s">
        <v>20</v>
      </c>
    </row>
    <row r="21" spans="1:6" ht="47" customHeight="1" x14ac:dyDescent="0.35">
      <c r="A21" s="15" t="s">
        <v>1111</v>
      </c>
      <c r="B21" s="6" t="s">
        <v>1112</v>
      </c>
      <c r="C21" s="7"/>
      <c r="D21" s="7" t="s">
        <v>1113</v>
      </c>
      <c r="E21" s="22" t="s">
        <v>1114</v>
      </c>
      <c r="F21" s="7" t="s">
        <v>159</v>
      </c>
    </row>
    <row r="22" spans="1:6" ht="47" customHeight="1" x14ac:dyDescent="0.35">
      <c r="A22" s="15" t="s">
        <v>1132</v>
      </c>
      <c r="B22" s="6" t="s">
        <v>1133</v>
      </c>
      <c r="C22" s="7" t="s">
        <v>1134</v>
      </c>
      <c r="D22" s="7" t="s">
        <v>1135</v>
      </c>
      <c r="E22" s="22" t="s">
        <v>1136</v>
      </c>
      <c r="F22" s="7" t="s">
        <v>159</v>
      </c>
    </row>
    <row r="23" spans="1:6" ht="47" customHeight="1" x14ac:dyDescent="0.35">
      <c r="A23" s="15" t="s">
        <v>1581</v>
      </c>
      <c r="B23" s="6" t="s">
        <v>1582</v>
      </c>
      <c r="C23" s="7"/>
      <c r="D23" s="7" t="s">
        <v>1583</v>
      </c>
      <c r="E23" s="22" t="s">
        <v>1584</v>
      </c>
      <c r="F23" s="7" t="s">
        <v>159</v>
      </c>
    </row>
    <row r="24" spans="1:6" ht="47" customHeight="1" x14ac:dyDescent="0.35">
      <c r="A24" s="15" t="s">
        <v>1581</v>
      </c>
      <c r="B24" s="6" t="s">
        <v>1582</v>
      </c>
      <c r="C24" s="7"/>
      <c r="D24" s="7" t="s">
        <v>1583</v>
      </c>
      <c r="E24" s="22" t="s">
        <v>1584</v>
      </c>
      <c r="F24" s="7" t="s">
        <v>159</v>
      </c>
    </row>
    <row r="25" spans="1:6" ht="47" customHeight="1" x14ac:dyDescent="0.35">
      <c r="A25" s="15" t="s">
        <v>1225</v>
      </c>
      <c r="B25" s="6" t="s">
        <v>1226</v>
      </c>
      <c r="C25" s="7"/>
      <c r="D25" s="7" t="s">
        <v>1227</v>
      </c>
      <c r="E25" s="22" t="s">
        <v>1228</v>
      </c>
      <c r="F25" s="7" t="s">
        <v>15</v>
      </c>
    </row>
    <row r="26" spans="1:6" ht="47" customHeight="1" x14ac:dyDescent="0.35">
      <c r="A26" s="15" t="s">
        <v>456</v>
      </c>
      <c r="B26" s="6" t="s">
        <v>457</v>
      </c>
      <c r="C26" s="7"/>
      <c r="D26" s="7" t="s">
        <v>458</v>
      </c>
      <c r="E26" s="22" t="s">
        <v>459</v>
      </c>
      <c r="F26" s="7" t="s">
        <v>159</v>
      </c>
    </row>
    <row r="27" spans="1:6" ht="47" customHeight="1" x14ac:dyDescent="0.35">
      <c r="A27" s="15" t="s">
        <v>1180</v>
      </c>
      <c r="B27" s="6" t="s">
        <v>1181</v>
      </c>
      <c r="C27" s="7"/>
      <c r="D27" s="7" t="s">
        <v>1182</v>
      </c>
      <c r="E27" s="22" t="s">
        <v>1183</v>
      </c>
      <c r="F27" s="7" t="s">
        <v>159</v>
      </c>
    </row>
    <row r="28" spans="1:6" ht="47" customHeight="1" x14ac:dyDescent="0.35">
      <c r="A28" s="15" t="s">
        <v>1250</v>
      </c>
      <c r="B28" s="6" t="s">
        <v>1251</v>
      </c>
      <c r="C28" s="7" t="s">
        <v>1252</v>
      </c>
      <c r="D28" s="7" t="s">
        <v>1253</v>
      </c>
      <c r="E28" s="22" t="s">
        <v>1254</v>
      </c>
      <c r="F28" s="7" t="s">
        <v>1255</v>
      </c>
    </row>
    <row r="29" spans="1:6" ht="47" customHeight="1" x14ac:dyDescent="0.35">
      <c r="A29" s="15" t="s">
        <v>1469</v>
      </c>
      <c r="B29" s="6" t="s">
        <v>1470</v>
      </c>
      <c r="C29" s="7"/>
      <c r="D29" s="7" t="s">
        <v>1471</v>
      </c>
      <c r="E29" s="22" t="s">
        <v>1472</v>
      </c>
      <c r="F29" s="7" t="s">
        <v>20</v>
      </c>
    </row>
    <row r="30" spans="1:6" ht="47" customHeight="1" x14ac:dyDescent="0.35">
      <c r="A30" s="15" t="s">
        <v>1469</v>
      </c>
      <c r="B30" s="6" t="s">
        <v>1470</v>
      </c>
      <c r="C30" s="7"/>
      <c r="D30" s="7" t="s">
        <v>1471</v>
      </c>
      <c r="E30" s="22" t="s">
        <v>1472</v>
      </c>
      <c r="F30" s="7" t="s">
        <v>20</v>
      </c>
    </row>
    <row r="31" spans="1:6" ht="47" customHeight="1" x14ac:dyDescent="0.35">
      <c r="A31" s="15" t="s">
        <v>617</v>
      </c>
      <c r="B31" s="6" t="s">
        <v>618</v>
      </c>
      <c r="C31" s="7" t="s">
        <v>553</v>
      </c>
      <c r="D31" s="7" t="s">
        <v>619</v>
      </c>
      <c r="E31" s="22" t="s">
        <v>620</v>
      </c>
      <c r="F31" s="7" t="s">
        <v>621</v>
      </c>
    </row>
    <row r="32" spans="1:6" ht="47" customHeight="1" x14ac:dyDescent="0.35">
      <c r="A32" s="15" t="s">
        <v>1700</v>
      </c>
      <c r="B32" s="6" t="s">
        <v>1701</v>
      </c>
      <c r="C32" s="7"/>
      <c r="D32" s="7" t="s">
        <v>1702</v>
      </c>
      <c r="E32" s="22" t="s">
        <v>1703</v>
      </c>
      <c r="F32" s="7" t="s">
        <v>159</v>
      </c>
    </row>
    <row r="33" spans="1:6" ht="47" customHeight="1" x14ac:dyDescent="0.35">
      <c r="A33" s="15" t="s">
        <v>1700</v>
      </c>
      <c r="B33" s="6" t="s">
        <v>1701</v>
      </c>
      <c r="C33" s="7"/>
      <c r="D33" s="7" t="s">
        <v>1702</v>
      </c>
      <c r="E33" s="22" t="s">
        <v>1703</v>
      </c>
      <c r="F33" s="7" t="s">
        <v>159</v>
      </c>
    </row>
    <row r="34" spans="1:6" ht="47" customHeight="1" x14ac:dyDescent="0.35">
      <c r="A34" s="15" t="s">
        <v>1494</v>
      </c>
      <c r="B34" s="6" t="s">
        <v>1495</v>
      </c>
      <c r="C34" s="7" t="s">
        <v>1496</v>
      </c>
      <c r="D34" s="7" t="s">
        <v>1497</v>
      </c>
      <c r="E34" s="22" t="s">
        <v>1498</v>
      </c>
      <c r="F34" s="7" t="s">
        <v>20</v>
      </c>
    </row>
    <row r="35" spans="1:6" ht="47" customHeight="1" x14ac:dyDescent="0.35">
      <c r="A35" s="15" t="s">
        <v>1494</v>
      </c>
      <c r="B35" s="6" t="s">
        <v>1495</v>
      </c>
      <c r="C35" s="7" t="s">
        <v>1496</v>
      </c>
      <c r="D35" s="7" t="s">
        <v>1497</v>
      </c>
      <c r="E35" s="22" t="s">
        <v>1498</v>
      </c>
      <c r="F35" s="7" t="s">
        <v>20</v>
      </c>
    </row>
    <row r="36" spans="1:6" ht="47" customHeight="1" x14ac:dyDescent="0.35">
      <c r="A36" s="15" t="s">
        <v>819</v>
      </c>
      <c r="B36" s="6" t="s">
        <v>820</v>
      </c>
      <c r="C36" s="7"/>
      <c r="D36" s="7" t="s">
        <v>821</v>
      </c>
      <c r="E36" s="22" t="s">
        <v>822</v>
      </c>
      <c r="F36" s="7" t="s">
        <v>519</v>
      </c>
    </row>
    <row r="37" spans="1:6" ht="47" customHeight="1" x14ac:dyDescent="0.35">
      <c r="A37" s="15" t="s">
        <v>531</v>
      </c>
      <c r="B37" s="6" t="s">
        <v>532</v>
      </c>
      <c r="C37" s="7"/>
      <c r="D37" s="7" t="s">
        <v>533</v>
      </c>
      <c r="E37" s="22" t="s">
        <v>534</v>
      </c>
      <c r="F37" s="7" t="s">
        <v>519</v>
      </c>
    </row>
    <row r="38" spans="1:6" ht="47" customHeight="1" x14ac:dyDescent="0.35">
      <c r="A38" s="15" t="s">
        <v>733</v>
      </c>
      <c r="B38" s="6" t="s">
        <v>734</v>
      </c>
      <c r="C38" s="7"/>
      <c r="D38" s="7" t="s">
        <v>735</v>
      </c>
      <c r="E38" s="22" t="s">
        <v>736</v>
      </c>
      <c r="F38" s="7" t="s">
        <v>621</v>
      </c>
    </row>
    <row r="39" spans="1:6" ht="47" customHeight="1" x14ac:dyDescent="0.35">
      <c r="A39" s="15" t="s">
        <v>823</v>
      </c>
      <c r="B39" s="6" t="s">
        <v>824</v>
      </c>
      <c r="C39" s="7"/>
      <c r="D39" s="7" t="s">
        <v>825</v>
      </c>
      <c r="E39" s="22" t="s">
        <v>826</v>
      </c>
      <c r="F39" s="7" t="s">
        <v>519</v>
      </c>
    </row>
    <row r="40" spans="1:6" ht="47" customHeight="1" x14ac:dyDescent="0.35">
      <c r="A40" s="15" t="s">
        <v>1751</v>
      </c>
      <c r="B40" s="6" t="s">
        <v>1752</v>
      </c>
      <c r="C40" s="7" t="s">
        <v>1753</v>
      </c>
      <c r="D40" s="7" t="s">
        <v>1754</v>
      </c>
      <c r="E40" s="22" t="s">
        <v>1755</v>
      </c>
      <c r="F40" s="7" t="s">
        <v>1756</v>
      </c>
    </row>
    <row r="41" spans="1:6" ht="47" customHeight="1" x14ac:dyDescent="0.35">
      <c r="A41" s="15" t="s">
        <v>1751</v>
      </c>
      <c r="B41" s="6" t="s">
        <v>1752</v>
      </c>
      <c r="C41" s="7" t="s">
        <v>1753</v>
      </c>
      <c r="D41" s="7" t="s">
        <v>1754</v>
      </c>
      <c r="E41" s="22" t="s">
        <v>1755</v>
      </c>
      <c r="F41" s="7" t="s">
        <v>1756</v>
      </c>
    </row>
    <row r="42" spans="1:6" ht="47" customHeight="1" x14ac:dyDescent="0.35">
      <c r="A42" s="15" t="s">
        <v>831</v>
      </c>
      <c r="B42" s="6" t="s">
        <v>832</v>
      </c>
      <c r="C42" s="7"/>
      <c r="D42" s="7" t="s">
        <v>541</v>
      </c>
      <c r="E42" s="22" t="s">
        <v>833</v>
      </c>
      <c r="F42" s="7" t="s">
        <v>519</v>
      </c>
    </row>
    <row r="43" spans="1:6" ht="47" customHeight="1" x14ac:dyDescent="0.35">
      <c r="A43" s="15" t="s">
        <v>858</v>
      </c>
      <c r="B43" s="6" t="s">
        <v>859</v>
      </c>
      <c r="C43" s="7"/>
      <c r="D43" s="7" t="s">
        <v>860</v>
      </c>
      <c r="E43" s="22" t="s">
        <v>861</v>
      </c>
      <c r="F43" s="7" t="s">
        <v>519</v>
      </c>
    </row>
    <row r="44" spans="1:6" ht="47" customHeight="1" x14ac:dyDescent="0.35">
      <c r="A44" s="15" t="s">
        <v>899</v>
      </c>
      <c r="B44" s="6" t="s">
        <v>900</v>
      </c>
      <c r="C44" s="7"/>
      <c r="D44" s="7" t="s">
        <v>901</v>
      </c>
      <c r="E44" s="22" t="s">
        <v>902</v>
      </c>
      <c r="F44" s="7" t="s">
        <v>519</v>
      </c>
    </row>
    <row r="45" spans="1:6" ht="47" customHeight="1" x14ac:dyDescent="0.35">
      <c r="A45" s="15" t="s">
        <v>141</v>
      </c>
      <c r="B45" s="6" t="s">
        <v>140</v>
      </c>
      <c r="C45" s="7"/>
      <c r="D45" s="7" t="s">
        <v>142</v>
      </c>
      <c r="E45" s="22" t="s">
        <v>143</v>
      </c>
      <c r="F45" s="7" t="s">
        <v>20</v>
      </c>
    </row>
    <row r="46" spans="1:6" ht="47" customHeight="1" x14ac:dyDescent="0.35">
      <c r="A46" s="15" t="s">
        <v>452</v>
      </c>
      <c r="B46" s="6" t="s">
        <v>453</v>
      </c>
      <c r="C46" s="7"/>
      <c r="D46" s="7" t="s">
        <v>454</v>
      </c>
      <c r="E46" s="22" t="s">
        <v>455</v>
      </c>
      <c r="F46" s="7" t="s">
        <v>159</v>
      </c>
    </row>
    <row r="47" spans="1:6" ht="47" customHeight="1" x14ac:dyDescent="0.35">
      <c r="A47" s="15" t="s">
        <v>1585</v>
      </c>
      <c r="B47" s="6" t="s">
        <v>1586</v>
      </c>
      <c r="C47" s="7" t="s">
        <v>1587</v>
      </c>
      <c r="D47" s="7" t="s">
        <v>1588</v>
      </c>
      <c r="E47" s="22" t="s">
        <v>1589</v>
      </c>
      <c r="F47" s="7" t="s">
        <v>159</v>
      </c>
    </row>
    <row r="48" spans="1:6" ht="47" customHeight="1" x14ac:dyDescent="0.35">
      <c r="A48" s="15" t="s">
        <v>1585</v>
      </c>
      <c r="B48" s="6" t="s">
        <v>1586</v>
      </c>
      <c r="C48" s="7" t="s">
        <v>1587</v>
      </c>
      <c r="D48" s="7" t="s">
        <v>1588</v>
      </c>
      <c r="E48" s="22" t="s">
        <v>1589</v>
      </c>
      <c r="F48" s="7" t="s">
        <v>159</v>
      </c>
    </row>
    <row r="49" spans="1:6" ht="47" customHeight="1" x14ac:dyDescent="0.35">
      <c r="A49" s="15" t="s">
        <v>1107</v>
      </c>
      <c r="B49" s="6" t="s">
        <v>1108</v>
      </c>
      <c r="C49" s="7"/>
      <c r="D49" s="7" t="s">
        <v>1109</v>
      </c>
      <c r="E49" s="22" t="s">
        <v>1110</v>
      </c>
      <c r="F49" s="7" t="s">
        <v>159</v>
      </c>
    </row>
    <row r="50" spans="1:6" ht="47" customHeight="1" x14ac:dyDescent="0.35">
      <c r="A50" s="15" t="s">
        <v>1712</v>
      </c>
      <c r="B50" s="6" t="s">
        <v>1713</v>
      </c>
      <c r="C50" s="7"/>
      <c r="D50" s="7" t="s">
        <v>1714</v>
      </c>
      <c r="E50" s="22" t="s">
        <v>1715</v>
      </c>
      <c r="F50" s="7" t="s">
        <v>159</v>
      </c>
    </row>
    <row r="51" spans="1:6" ht="47" customHeight="1" x14ac:dyDescent="0.35">
      <c r="A51" s="15" t="s">
        <v>1712</v>
      </c>
      <c r="B51" s="6" t="s">
        <v>1713</v>
      </c>
      <c r="C51" s="7"/>
      <c r="D51" s="7" t="s">
        <v>1714</v>
      </c>
      <c r="E51" s="22" t="s">
        <v>1715</v>
      </c>
      <c r="F51" s="7" t="s">
        <v>159</v>
      </c>
    </row>
    <row r="52" spans="1:6" ht="47" customHeight="1" x14ac:dyDescent="0.35">
      <c r="A52" s="15" t="s">
        <v>1618</v>
      </c>
      <c r="B52" s="6" t="s">
        <v>1619</v>
      </c>
      <c r="C52" s="7"/>
      <c r="D52" s="7" t="s">
        <v>1620</v>
      </c>
      <c r="E52" s="22" t="s">
        <v>1621</v>
      </c>
      <c r="F52" s="7" t="s">
        <v>159</v>
      </c>
    </row>
    <row r="53" spans="1:6" ht="47" customHeight="1" x14ac:dyDescent="0.35">
      <c r="A53" s="15" t="s">
        <v>1618</v>
      </c>
      <c r="B53" s="6" t="s">
        <v>1619</v>
      </c>
      <c r="C53" s="7"/>
      <c r="D53" s="7" t="s">
        <v>1620</v>
      </c>
      <c r="E53" s="22" t="s">
        <v>1621</v>
      </c>
      <c r="F53" s="7" t="s">
        <v>159</v>
      </c>
    </row>
    <row r="54" spans="1:6" ht="47" customHeight="1" x14ac:dyDescent="0.35">
      <c r="A54" s="15" t="s">
        <v>60</v>
      </c>
      <c r="B54" s="6" t="s">
        <v>59</v>
      </c>
      <c r="C54" s="7"/>
      <c r="D54" s="7" t="s">
        <v>61</v>
      </c>
      <c r="E54" s="22" t="s">
        <v>62</v>
      </c>
      <c r="F54" s="7" t="s">
        <v>20</v>
      </c>
    </row>
    <row r="55" spans="1:6" ht="47" customHeight="1" x14ac:dyDescent="0.35">
      <c r="A55" s="15" t="s">
        <v>1515</v>
      </c>
      <c r="B55" s="6" t="s">
        <v>1516</v>
      </c>
      <c r="C55" s="7"/>
      <c r="D55" s="7" t="s">
        <v>441</v>
      </c>
      <c r="E55" s="22" t="s">
        <v>1517</v>
      </c>
      <c r="F55" s="7" t="s">
        <v>20</v>
      </c>
    </row>
    <row r="56" spans="1:6" ht="47" customHeight="1" x14ac:dyDescent="0.35">
      <c r="A56" s="15" t="s">
        <v>1515</v>
      </c>
      <c r="B56" s="6" t="s">
        <v>1516</v>
      </c>
      <c r="C56" s="7"/>
      <c r="D56" s="7" t="s">
        <v>441</v>
      </c>
      <c r="E56" s="22" t="s">
        <v>1517</v>
      </c>
      <c r="F56" s="7" t="s">
        <v>20</v>
      </c>
    </row>
    <row r="57" spans="1:6" ht="47" customHeight="1" x14ac:dyDescent="0.35">
      <c r="A57" s="15" t="s">
        <v>1594</v>
      </c>
      <c r="B57" s="6" t="s">
        <v>1595</v>
      </c>
      <c r="C57" s="7"/>
      <c r="D57" s="7" t="s">
        <v>1596</v>
      </c>
      <c r="E57" s="22" t="s">
        <v>1597</v>
      </c>
      <c r="F57" s="7" t="s">
        <v>1561</v>
      </c>
    </row>
    <row r="58" spans="1:6" ht="47" customHeight="1" x14ac:dyDescent="0.35">
      <c r="A58" s="15" t="s">
        <v>1594</v>
      </c>
      <c r="B58" s="6" t="s">
        <v>1595</v>
      </c>
      <c r="C58" s="7"/>
      <c r="D58" s="7" t="s">
        <v>1596</v>
      </c>
      <c r="E58" s="22" t="s">
        <v>1597</v>
      </c>
      <c r="F58" s="7" t="s">
        <v>1561</v>
      </c>
    </row>
    <row r="59" spans="1:6" ht="47" customHeight="1" x14ac:dyDescent="0.35">
      <c r="A59" s="15" t="s">
        <v>696</v>
      </c>
      <c r="B59" s="6" t="s">
        <v>697</v>
      </c>
      <c r="C59" s="7"/>
      <c r="D59" s="7" t="s">
        <v>698</v>
      </c>
      <c r="E59" s="22" t="s">
        <v>699</v>
      </c>
      <c r="F59" s="7" t="s">
        <v>621</v>
      </c>
    </row>
    <row r="60" spans="1:6" ht="47" customHeight="1" x14ac:dyDescent="0.35">
      <c r="A60" s="15" t="s">
        <v>460</v>
      </c>
      <c r="B60" s="6" t="s">
        <v>461</v>
      </c>
      <c r="C60" s="7"/>
      <c r="D60" s="7" t="s">
        <v>462</v>
      </c>
      <c r="E60" s="22" t="s">
        <v>463</v>
      </c>
      <c r="F60" s="7" t="s">
        <v>159</v>
      </c>
    </row>
    <row r="61" spans="1:6" ht="47" customHeight="1" x14ac:dyDescent="0.35">
      <c r="A61" s="15" t="s">
        <v>535</v>
      </c>
      <c r="B61" s="6" t="s">
        <v>536</v>
      </c>
      <c r="C61" s="7"/>
      <c r="D61" s="7" t="s">
        <v>537</v>
      </c>
      <c r="E61" s="22" t="s">
        <v>538</v>
      </c>
      <c r="F61" s="7" t="s">
        <v>519</v>
      </c>
    </row>
    <row r="62" spans="1:6" ht="47" customHeight="1" x14ac:dyDescent="0.35">
      <c r="A62" s="15" t="s">
        <v>1637</v>
      </c>
      <c r="B62" s="6" t="s">
        <v>1638</v>
      </c>
      <c r="C62" s="7"/>
      <c r="D62" s="7" t="s">
        <v>454</v>
      </c>
      <c r="E62" s="22" t="s">
        <v>1639</v>
      </c>
      <c r="F62" s="7" t="s">
        <v>159</v>
      </c>
    </row>
    <row r="63" spans="1:6" ht="47" customHeight="1" x14ac:dyDescent="0.35">
      <c r="A63" s="15" t="s">
        <v>1637</v>
      </c>
      <c r="B63" s="6" t="s">
        <v>1638</v>
      </c>
      <c r="C63" s="7"/>
      <c r="D63" s="7" t="s">
        <v>454</v>
      </c>
      <c r="E63" s="22" t="s">
        <v>1639</v>
      </c>
      <c r="F63" s="7" t="s">
        <v>159</v>
      </c>
    </row>
    <row r="64" spans="1:6" ht="47" customHeight="1" x14ac:dyDescent="0.35">
      <c r="A64" s="15" t="s">
        <v>122</v>
      </c>
      <c r="B64" s="6" t="s">
        <v>121</v>
      </c>
      <c r="C64" s="7"/>
      <c r="D64" s="7" t="s">
        <v>123</v>
      </c>
      <c r="E64" s="22" t="s">
        <v>124</v>
      </c>
      <c r="F64" s="7" t="s">
        <v>15</v>
      </c>
    </row>
    <row r="65" spans="1:6" ht="47" customHeight="1" x14ac:dyDescent="0.35">
      <c r="A65" s="15" t="s">
        <v>1043</v>
      </c>
      <c r="B65" s="6" t="s">
        <v>1044</v>
      </c>
      <c r="C65" s="7"/>
      <c r="D65" s="7" t="s">
        <v>1045</v>
      </c>
      <c r="E65" s="7" t="s">
        <v>1046</v>
      </c>
      <c r="F65" s="7" t="s">
        <v>159</v>
      </c>
    </row>
    <row r="66" spans="1:6" ht="47" customHeight="1" x14ac:dyDescent="0.35">
      <c r="A66" s="16" t="str">
        <f ca="1">IFERROR(__xludf.DUMMYFUNCTION("""COMPUTED_VALUE"""),"Engels, Gerd.")</f>
        <v>Engels, Gerd.</v>
      </c>
      <c r="B66" s="1" t="str">
        <f ca="1">IFERROR(__xludf.DUMMYFUNCTION("""COMPUTED_VALUE"""),"Die Entwicklung des franzosischen Rechts der Koalitionen / von Gerd Engels.")</f>
        <v>Die Entwicklung des franzosischen Rechts der Koalitionen / von Gerd Engels.</v>
      </c>
      <c r="C66" s="2" t="str">
        <f ca="1">IFERROR(__xludf.DUMMYFUNCTION("""COMPUTED_VALUE"""),"")</f>
        <v/>
      </c>
      <c r="D66" s="3" t="str">
        <f ca="1">IFERROR(__xludf.DUMMYFUNCTION("""COMPUTED_VALUE"""),"Berlin ; New York : de Gruyter, 1972.")</f>
        <v>Berlin ; New York : de Gruyter, 1972.</v>
      </c>
      <c r="E66" s="23" t="str">
        <f ca="1">IFERROR(__xludf.DUMMYFUNCTION("""COMPUTED_VALUE"""),"342.728 EngG e 1972")</f>
        <v>342.728 EngG e 1972</v>
      </c>
      <c r="F66" s="27" t="str">
        <f ca="1">IFERROR(__xludf.DUMMYFUNCTION("""COMPUTED_VALUE"""),"Αίθουσα Δημοσίου Δικαίου")</f>
        <v>Αίθουσα Δημοσίου Δικαίου</v>
      </c>
    </row>
    <row r="67" spans="1:6" ht="47" customHeight="1" x14ac:dyDescent="0.35">
      <c r="A67" s="15" t="s">
        <v>53</v>
      </c>
      <c r="B67" s="6" t="s">
        <v>52</v>
      </c>
      <c r="C67" s="7"/>
      <c r="D67" s="7" t="s">
        <v>54</v>
      </c>
      <c r="E67" s="22" t="s">
        <v>55</v>
      </c>
      <c r="F67" s="7" t="s">
        <v>20</v>
      </c>
    </row>
    <row r="68" spans="1:6" ht="47" customHeight="1" x14ac:dyDescent="0.35">
      <c r="A68" s="15" t="s">
        <v>713</v>
      </c>
      <c r="B68" s="6" t="s">
        <v>714</v>
      </c>
      <c r="C68" s="7"/>
      <c r="D68" s="7" t="s">
        <v>715</v>
      </c>
      <c r="E68" s="22" t="s">
        <v>716</v>
      </c>
      <c r="F68" s="7" t="s">
        <v>621</v>
      </c>
    </row>
    <row r="69" spans="1:6" ht="47" customHeight="1" x14ac:dyDescent="0.35">
      <c r="A69" s="15" t="s">
        <v>1010</v>
      </c>
      <c r="B69" s="6" t="s">
        <v>1011</v>
      </c>
      <c r="C69" s="7"/>
      <c r="D69" s="7" t="s">
        <v>1012</v>
      </c>
      <c r="E69" s="22" t="s">
        <v>1013</v>
      </c>
      <c r="F69" s="7" t="s">
        <v>159</v>
      </c>
    </row>
    <row r="70" spans="1:6" ht="47" customHeight="1" x14ac:dyDescent="0.35">
      <c r="A70" s="15" t="s">
        <v>1562</v>
      </c>
      <c r="B70" s="6" t="s">
        <v>1563</v>
      </c>
      <c r="C70" s="7"/>
      <c r="D70" s="7" t="s">
        <v>1564</v>
      </c>
      <c r="E70" s="22" t="s">
        <v>1565</v>
      </c>
      <c r="F70" s="7" t="s">
        <v>1561</v>
      </c>
    </row>
    <row r="71" spans="1:6" ht="47" customHeight="1" x14ac:dyDescent="0.35">
      <c r="A71" s="15" t="s">
        <v>846</v>
      </c>
      <c r="B71" s="6" t="s">
        <v>847</v>
      </c>
      <c r="C71" s="7"/>
      <c r="D71" s="7" t="s">
        <v>848</v>
      </c>
      <c r="E71" s="22" t="s">
        <v>849</v>
      </c>
      <c r="F71" s="7" t="s">
        <v>519</v>
      </c>
    </row>
    <row r="72" spans="1:6" ht="47" customHeight="1" x14ac:dyDescent="0.35">
      <c r="A72" s="15" t="s">
        <v>1708</v>
      </c>
      <c r="B72" s="6" t="s">
        <v>1709</v>
      </c>
      <c r="C72" s="7"/>
      <c r="D72" s="7" t="s">
        <v>1710</v>
      </c>
      <c r="E72" s="22" t="s">
        <v>1711</v>
      </c>
      <c r="F72" s="7" t="s">
        <v>159</v>
      </c>
    </row>
    <row r="73" spans="1:6" ht="47" customHeight="1" x14ac:dyDescent="0.35">
      <c r="A73" s="15" t="s">
        <v>1629</v>
      </c>
      <c r="B73" s="6" t="s">
        <v>1630</v>
      </c>
      <c r="C73" s="7" t="s">
        <v>1631</v>
      </c>
      <c r="D73" s="7" t="s">
        <v>454</v>
      </c>
      <c r="E73" s="22" t="s">
        <v>1632</v>
      </c>
      <c r="F73" s="7" t="s">
        <v>159</v>
      </c>
    </row>
    <row r="74" spans="1:6" ht="47" customHeight="1" x14ac:dyDescent="0.35">
      <c r="A74" s="15" t="s">
        <v>915</v>
      </c>
      <c r="B74" s="6" t="s">
        <v>916</v>
      </c>
      <c r="C74" s="7"/>
      <c r="D74" s="7" t="s">
        <v>917</v>
      </c>
      <c r="E74" s="22" t="s">
        <v>918</v>
      </c>
      <c r="F74" s="7" t="s">
        <v>519</v>
      </c>
    </row>
    <row r="75" spans="1:6" ht="47" customHeight="1" x14ac:dyDescent="0.35">
      <c r="A75" s="15" t="s">
        <v>1640</v>
      </c>
      <c r="B75" s="6" t="s">
        <v>1641</v>
      </c>
      <c r="C75" s="7"/>
      <c r="D75" s="7" t="s">
        <v>1627</v>
      </c>
      <c r="E75" s="22" t="s">
        <v>1642</v>
      </c>
      <c r="F75" s="7" t="s">
        <v>159</v>
      </c>
    </row>
    <row r="76" spans="1:6" ht="47" customHeight="1" x14ac:dyDescent="0.35">
      <c r="A76" s="15" t="s">
        <v>356</v>
      </c>
      <c r="B76" s="6" t="s">
        <v>357</v>
      </c>
      <c r="C76" s="7"/>
      <c r="D76" s="7" t="s">
        <v>358</v>
      </c>
      <c r="E76" s="22" t="s">
        <v>359</v>
      </c>
      <c r="F76" s="7" t="s">
        <v>20</v>
      </c>
    </row>
    <row r="77" spans="1:6" ht="47" customHeight="1" x14ac:dyDescent="0.35">
      <c r="A77" s="15" t="s">
        <v>1530</v>
      </c>
      <c r="B77" s="6" t="s">
        <v>1531</v>
      </c>
      <c r="C77" s="7" t="s">
        <v>1532</v>
      </c>
      <c r="D77" s="7" t="s">
        <v>1533</v>
      </c>
      <c r="E77" s="22" t="s">
        <v>1534</v>
      </c>
      <c r="F77" s="7" t="s">
        <v>20</v>
      </c>
    </row>
    <row r="78" spans="1:6" ht="47" customHeight="1" x14ac:dyDescent="0.35">
      <c r="A78" s="15" t="s">
        <v>94</v>
      </c>
      <c r="B78" s="6" t="s">
        <v>93</v>
      </c>
      <c r="C78" s="7"/>
      <c r="D78" s="7" t="s">
        <v>95</v>
      </c>
      <c r="E78" s="22" t="s">
        <v>96</v>
      </c>
      <c r="F78" s="7" t="s">
        <v>20</v>
      </c>
    </row>
    <row r="79" spans="1:6" ht="47" customHeight="1" x14ac:dyDescent="0.35">
      <c r="A79" s="15" t="s">
        <v>1566</v>
      </c>
      <c r="B79" s="6" t="s">
        <v>1567</v>
      </c>
      <c r="C79" s="7"/>
      <c r="D79" s="7" t="s">
        <v>1568</v>
      </c>
      <c r="E79" s="22" t="s">
        <v>1569</v>
      </c>
      <c r="F79" s="7" t="s">
        <v>1561</v>
      </c>
    </row>
    <row r="80" spans="1:6" ht="47" customHeight="1" x14ac:dyDescent="0.35">
      <c r="A80" s="15" t="s">
        <v>527</v>
      </c>
      <c r="B80" s="6" t="s">
        <v>528</v>
      </c>
      <c r="C80" s="7"/>
      <c r="D80" s="7" t="s">
        <v>529</v>
      </c>
      <c r="E80" s="22" t="s">
        <v>530</v>
      </c>
      <c r="F80" s="7" t="s">
        <v>519</v>
      </c>
    </row>
    <row r="81" spans="1:6" ht="47" customHeight="1" x14ac:dyDescent="0.35">
      <c r="A81" s="15" t="s">
        <v>1237</v>
      </c>
      <c r="B81" s="6" t="s">
        <v>1238</v>
      </c>
      <c r="C81" s="7"/>
      <c r="D81" s="7" t="s">
        <v>1239</v>
      </c>
      <c r="E81" s="22" t="s">
        <v>1240</v>
      </c>
      <c r="F81" s="7" t="s">
        <v>159</v>
      </c>
    </row>
    <row r="82" spans="1:6" ht="47" customHeight="1" x14ac:dyDescent="0.35">
      <c r="A82" s="15" t="s">
        <v>1676</v>
      </c>
      <c r="B82" s="6" t="s">
        <v>1677</v>
      </c>
      <c r="C82" s="7"/>
      <c r="D82" s="7" t="s">
        <v>1678</v>
      </c>
      <c r="E82" s="22" t="s">
        <v>1679</v>
      </c>
      <c r="F82" s="7" t="s">
        <v>1680</v>
      </c>
    </row>
    <row r="83" spans="1:6" ht="47" customHeight="1" x14ac:dyDescent="0.35">
      <c r="A83" s="15" t="s">
        <v>507</v>
      </c>
      <c r="B83" s="6" t="s">
        <v>508</v>
      </c>
      <c r="C83" s="7"/>
      <c r="D83" s="7" t="s">
        <v>509</v>
      </c>
      <c r="E83" s="22" t="s">
        <v>510</v>
      </c>
      <c r="F83" s="7" t="s">
        <v>15</v>
      </c>
    </row>
    <row r="84" spans="1:6" ht="47" customHeight="1" x14ac:dyDescent="0.35">
      <c r="A84" s="15" t="s">
        <v>1165</v>
      </c>
      <c r="B84" s="6" t="s">
        <v>1166</v>
      </c>
      <c r="C84" s="7"/>
      <c r="D84" s="7" t="s">
        <v>1167</v>
      </c>
      <c r="E84" s="22" t="s">
        <v>1168</v>
      </c>
      <c r="F84" s="7" t="s">
        <v>159</v>
      </c>
    </row>
    <row r="85" spans="1:6" ht="47" customHeight="1" x14ac:dyDescent="0.35">
      <c r="A85" s="15" t="s">
        <v>515</v>
      </c>
      <c r="B85" s="6" t="s">
        <v>516</v>
      </c>
      <c r="C85" s="7"/>
      <c r="D85" s="7" t="s">
        <v>517</v>
      </c>
      <c r="E85" s="22" t="s">
        <v>518</v>
      </c>
      <c r="F85" s="7" t="s">
        <v>519</v>
      </c>
    </row>
    <row r="86" spans="1:6" ht="47" customHeight="1" x14ac:dyDescent="0.35">
      <c r="A86" s="15" t="s">
        <v>1548</v>
      </c>
      <c r="B86" s="6" t="s">
        <v>1549</v>
      </c>
      <c r="C86" s="7"/>
      <c r="D86" s="7" t="s">
        <v>1550</v>
      </c>
      <c r="E86" s="22" t="s">
        <v>1551</v>
      </c>
      <c r="F86" s="7" t="s">
        <v>20</v>
      </c>
    </row>
    <row r="87" spans="1:6" ht="47" customHeight="1" x14ac:dyDescent="0.35">
      <c r="A87" s="15" t="s">
        <v>1123</v>
      </c>
      <c r="B87" s="6" t="s">
        <v>1124</v>
      </c>
      <c r="C87" s="7" t="s">
        <v>1125</v>
      </c>
      <c r="D87" s="7" t="s">
        <v>1126</v>
      </c>
      <c r="E87" s="22" t="s">
        <v>1127</v>
      </c>
      <c r="F87" s="7" t="s">
        <v>159</v>
      </c>
    </row>
    <row r="88" spans="1:6" ht="47" customHeight="1" x14ac:dyDescent="0.35">
      <c r="A88" s="15" t="s">
        <v>763</v>
      </c>
      <c r="B88" s="6" t="s">
        <v>764</v>
      </c>
      <c r="C88" s="7"/>
      <c r="D88" s="7" t="s">
        <v>765</v>
      </c>
      <c r="E88" s="22" t="s">
        <v>766</v>
      </c>
      <c r="F88" s="7" t="s">
        <v>621</v>
      </c>
    </row>
    <row r="89" spans="1:6" ht="47" customHeight="1" x14ac:dyDescent="0.35">
      <c r="A89" s="15" t="s">
        <v>161</v>
      </c>
      <c r="B89" s="6" t="s">
        <v>160</v>
      </c>
      <c r="C89" s="7"/>
      <c r="D89" s="7" t="s">
        <v>162</v>
      </c>
      <c r="E89" s="22" t="s">
        <v>163</v>
      </c>
      <c r="F89" s="7" t="s">
        <v>70</v>
      </c>
    </row>
    <row r="90" spans="1:6" ht="47" customHeight="1" x14ac:dyDescent="0.35">
      <c r="A90" s="15" t="s">
        <v>1518</v>
      </c>
      <c r="B90" s="6" t="s">
        <v>1519</v>
      </c>
      <c r="C90" s="7"/>
      <c r="D90" s="7" t="s">
        <v>1520</v>
      </c>
      <c r="E90" s="22" t="s">
        <v>1521</v>
      </c>
      <c r="F90" s="7" t="s">
        <v>20</v>
      </c>
    </row>
    <row r="91" spans="1:6" ht="47" customHeight="1" x14ac:dyDescent="0.35">
      <c r="A91" s="15" t="s">
        <v>692</v>
      </c>
      <c r="B91" s="6" t="s">
        <v>693</v>
      </c>
      <c r="C91" s="7"/>
      <c r="D91" s="7" t="s">
        <v>694</v>
      </c>
      <c r="E91" s="22" t="s">
        <v>695</v>
      </c>
      <c r="F91" s="7" t="s">
        <v>621</v>
      </c>
    </row>
    <row r="92" spans="1:6" ht="47" customHeight="1" x14ac:dyDescent="0.35">
      <c r="A92" s="15" t="s">
        <v>1220</v>
      </c>
      <c r="B92" s="6" t="s">
        <v>1221</v>
      </c>
      <c r="C92" s="7"/>
      <c r="D92" s="7" t="s">
        <v>1222</v>
      </c>
      <c r="E92" s="22" t="s">
        <v>1223</v>
      </c>
      <c r="F92" s="7" t="s">
        <v>1224</v>
      </c>
    </row>
    <row r="93" spans="1:6" ht="47" customHeight="1" x14ac:dyDescent="0.35">
      <c r="A93" s="15" t="s">
        <v>1506</v>
      </c>
      <c r="B93" s="6" t="s">
        <v>1507</v>
      </c>
      <c r="C93" s="7"/>
      <c r="D93" s="7" t="s">
        <v>1508</v>
      </c>
      <c r="E93" s="22" t="s">
        <v>1509</v>
      </c>
      <c r="F93" s="7" t="s">
        <v>20</v>
      </c>
    </row>
    <row r="94" spans="1:6" ht="47" customHeight="1" x14ac:dyDescent="0.35">
      <c r="A94" s="15" t="s">
        <v>332</v>
      </c>
      <c r="B94" s="6" t="s">
        <v>333</v>
      </c>
      <c r="C94" s="7"/>
      <c r="D94" s="7" t="s">
        <v>334</v>
      </c>
      <c r="E94" s="22" t="s">
        <v>335</v>
      </c>
      <c r="F94" s="7" t="s">
        <v>159</v>
      </c>
    </row>
    <row r="95" spans="1:6" ht="47" customHeight="1" x14ac:dyDescent="0.35">
      <c r="A95" s="15" t="s">
        <v>659</v>
      </c>
      <c r="B95" s="6" t="s">
        <v>660</v>
      </c>
      <c r="C95" s="7"/>
      <c r="D95" s="7" t="s">
        <v>661</v>
      </c>
      <c r="E95" s="22" t="s">
        <v>662</v>
      </c>
      <c r="F95" s="7" t="s">
        <v>159</v>
      </c>
    </row>
    <row r="96" spans="1:6" ht="47" customHeight="1" x14ac:dyDescent="0.35">
      <c r="A96" s="15" t="s">
        <v>101</v>
      </c>
      <c r="B96" s="6" t="s">
        <v>100</v>
      </c>
      <c r="C96" s="7"/>
      <c r="D96" s="7" t="s">
        <v>34</v>
      </c>
      <c r="E96" s="22" t="s">
        <v>102</v>
      </c>
      <c r="F96" s="7" t="s">
        <v>20</v>
      </c>
    </row>
    <row r="97" spans="1:6" ht="47" customHeight="1" x14ac:dyDescent="0.35">
      <c r="A97" s="15" t="s">
        <v>424</v>
      </c>
      <c r="B97" s="6" t="s">
        <v>425</v>
      </c>
      <c r="C97" s="7"/>
      <c r="D97" s="7" t="s">
        <v>426</v>
      </c>
      <c r="E97" s="22" t="s">
        <v>427</v>
      </c>
      <c r="F97" s="7" t="s">
        <v>159</v>
      </c>
    </row>
    <row r="98" spans="1:6" ht="47" customHeight="1" x14ac:dyDescent="0.35">
      <c r="A98" s="15" t="s">
        <v>444</v>
      </c>
      <c r="B98" s="6" t="s">
        <v>445</v>
      </c>
      <c r="C98" s="7"/>
      <c r="D98" s="7" t="s">
        <v>446</v>
      </c>
      <c r="E98" s="22" t="s">
        <v>447</v>
      </c>
      <c r="F98" s="7" t="s">
        <v>159</v>
      </c>
    </row>
    <row r="99" spans="1:6" ht="47" customHeight="1" x14ac:dyDescent="0.35">
      <c r="A99" s="15" t="s">
        <v>12</v>
      </c>
      <c r="B99" s="6" t="s">
        <v>11</v>
      </c>
      <c r="C99" s="7"/>
      <c r="D99" s="7" t="s">
        <v>13</v>
      </c>
      <c r="E99" s="22" t="s">
        <v>14</v>
      </c>
      <c r="F99" s="7" t="s">
        <v>15</v>
      </c>
    </row>
    <row r="100" spans="1:6" ht="47" customHeight="1" x14ac:dyDescent="0.35">
      <c r="A100" s="15" t="s">
        <v>37</v>
      </c>
      <c r="B100" s="6" t="s">
        <v>36</v>
      </c>
      <c r="C100" s="7"/>
      <c r="D100" s="7" t="s">
        <v>38</v>
      </c>
      <c r="E100" s="22" t="s">
        <v>39</v>
      </c>
      <c r="F100" s="7" t="s">
        <v>20</v>
      </c>
    </row>
    <row r="101" spans="1:6" ht="47" customHeight="1" x14ac:dyDescent="0.35">
      <c r="A101" s="15" t="s">
        <v>37</v>
      </c>
      <c r="B101" s="6" t="s">
        <v>363</v>
      </c>
      <c r="C101" s="7"/>
      <c r="D101" s="7" t="s">
        <v>364</v>
      </c>
      <c r="E101" s="22" t="s">
        <v>365</v>
      </c>
      <c r="F101" s="7" t="s">
        <v>20</v>
      </c>
    </row>
    <row r="102" spans="1:6" ht="47" customHeight="1" x14ac:dyDescent="0.35">
      <c r="A102" s="15" t="s">
        <v>511</v>
      </c>
      <c r="B102" s="6" t="s">
        <v>512</v>
      </c>
      <c r="C102" s="7"/>
      <c r="D102" s="7" t="s">
        <v>513</v>
      </c>
      <c r="E102" s="22" t="s">
        <v>514</v>
      </c>
      <c r="F102" s="7" t="s">
        <v>70</v>
      </c>
    </row>
    <row r="103" spans="1:6" ht="47" customHeight="1" x14ac:dyDescent="0.35">
      <c r="A103" s="15" t="s">
        <v>1088</v>
      </c>
      <c r="B103" s="6" t="s">
        <v>1089</v>
      </c>
      <c r="C103" s="7"/>
      <c r="D103" s="7" t="s">
        <v>1090</v>
      </c>
      <c r="E103" s="22" t="s">
        <v>1091</v>
      </c>
      <c r="F103" s="7" t="s">
        <v>159</v>
      </c>
    </row>
    <row r="104" spans="1:6" ht="47" customHeight="1" x14ac:dyDescent="0.35">
      <c r="A104" s="15" t="s">
        <v>373</v>
      </c>
      <c r="B104" s="6" t="s">
        <v>374</v>
      </c>
      <c r="C104" s="7"/>
      <c r="D104" s="7" t="s">
        <v>364</v>
      </c>
      <c r="E104" s="22" t="s">
        <v>375</v>
      </c>
      <c r="F104" s="7" t="s">
        <v>376</v>
      </c>
    </row>
    <row r="105" spans="1:6" ht="47" customHeight="1" x14ac:dyDescent="0.35">
      <c r="A105" s="15" t="s">
        <v>1686</v>
      </c>
      <c r="B105" s="6" t="s">
        <v>1687</v>
      </c>
      <c r="C105" s="7"/>
      <c r="D105" s="7" t="s">
        <v>1058</v>
      </c>
      <c r="E105" s="22" t="s">
        <v>1688</v>
      </c>
      <c r="F105" s="7" t="s">
        <v>1689</v>
      </c>
    </row>
    <row r="106" spans="1:6" ht="47" customHeight="1" x14ac:dyDescent="0.35">
      <c r="A106" s="15" t="s">
        <v>407</v>
      </c>
      <c r="B106" s="6" t="s">
        <v>408</v>
      </c>
      <c r="C106" s="7"/>
      <c r="D106" s="7" t="s">
        <v>409</v>
      </c>
      <c r="E106" s="22" t="s">
        <v>410</v>
      </c>
      <c r="F106" s="7" t="s">
        <v>159</v>
      </c>
    </row>
    <row r="107" spans="1:6" ht="47" customHeight="1" x14ac:dyDescent="0.35">
      <c r="A107" s="15" t="s">
        <v>1080</v>
      </c>
      <c r="B107" s="6" t="s">
        <v>1081</v>
      </c>
      <c r="C107" s="7"/>
      <c r="D107" s="7" t="s">
        <v>1082</v>
      </c>
      <c r="E107" s="22" t="s">
        <v>1083</v>
      </c>
      <c r="F107" s="7" t="s">
        <v>159</v>
      </c>
    </row>
    <row r="108" spans="1:6" ht="47" customHeight="1" x14ac:dyDescent="0.35">
      <c r="A108" s="15" t="s">
        <v>1448</v>
      </c>
      <c r="B108" s="6" t="s">
        <v>1449</v>
      </c>
      <c r="C108" s="7" t="s">
        <v>1450</v>
      </c>
      <c r="D108" s="7" t="s">
        <v>1451</v>
      </c>
      <c r="E108" s="22" t="s">
        <v>1452</v>
      </c>
      <c r="F108" s="7" t="s">
        <v>1453</v>
      </c>
    </row>
    <row r="109" spans="1:6" ht="47" customHeight="1" x14ac:dyDescent="0.35">
      <c r="A109" s="15" t="s">
        <v>392</v>
      </c>
      <c r="B109" s="6" t="s">
        <v>393</v>
      </c>
      <c r="C109" s="7"/>
      <c r="D109" s="7" t="s">
        <v>394</v>
      </c>
      <c r="E109" s="22" t="s">
        <v>395</v>
      </c>
      <c r="F109" s="7" t="s">
        <v>10</v>
      </c>
    </row>
    <row r="110" spans="1:6" ht="47" customHeight="1" x14ac:dyDescent="0.35">
      <c r="A110" s="15" t="s">
        <v>67</v>
      </c>
      <c r="B110" s="6" t="s">
        <v>66</v>
      </c>
      <c r="C110" s="7"/>
      <c r="D110" s="7" t="s">
        <v>68</v>
      </c>
      <c r="E110" s="22" t="s">
        <v>69</v>
      </c>
      <c r="F110" s="7" t="s">
        <v>70</v>
      </c>
    </row>
    <row r="111" spans="1:6" ht="47" customHeight="1" x14ac:dyDescent="0.35">
      <c r="A111" s="15" t="s">
        <v>1047</v>
      </c>
      <c r="B111" s="6" t="s">
        <v>1048</v>
      </c>
      <c r="C111" s="7"/>
      <c r="D111" s="7" t="s">
        <v>1049</v>
      </c>
      <c r="E111" s="22" t="s">
        <v>1050</v>
      </c>
      <c r="F111" s="7" t="s">
        <v>159</v>
      </c>
    </row>
    <row r="112" spans="1:6" ht="47" customHeight="1" x14ac:dyDescent="0.35">
      <c r="A112" s="15" t="s">
        <v>523</v>
      </c>
      <c r="B112" s="6" t="s">
        <v>524</v>
      </c>
      <c r="C112" s="7"/>
      <c r="D112" s="7" t="s">
        <v>525</v>
      </c>
      <c r="E112" s="22" t="s">
        <v>526</v>
      </c>
      <c r="F112" s="7" t="s">
        <v>519</v>
      </c>
    </row>
    <row r="113" spans="1:6" ht="47" customHeight="1" x14ac:dyDescent="0.35">
      <c r="A113" s="15" t="s">
        <v>880</v>
      </c>
      <c r="B113" s="6" t="s">
        <v>881</v>
      </c>
      <c r="C113" s="7"/>
      <c r="D113" s="7" t="s">
        <v>882</v>
      </c>
      <c r="E113" s="22" t="s">
        <v>883</v>
      </c>
      <c r="F113" s="7" t="s">
        <v>519</v>
      </c>
    </row>
    <row r="114" spans="1:6" ht="47" customHeight="1" x14ac:dyDescent="0.35">
      <c r="A114" s="15" t="s">
        <v>1690</v>
      </c>
      <c r="B114" s="6" t="s">
        <v>1691</v>
      </c>
      <c r="C114" s="7"/>
      <c r="D114" s="7" t="s">
        <v>1692</v>
      </c>
      <c r="E114" s="22" t="s">
        <v>1693</v>
      </c>
      <c r="F114" s="7" t="s">
        <v>159</v>
      </c>
    </row>
    <row r="115" spans="1:6" ht="47" customHeight="1" x14ac:dyDescent="0.35">
      <c r="A115" s="15" t="s">
        <v>1664</v>
      </c>
      <c r="B115" s="6" t="s">
        <v>1665</v>
      </c>
      <c r="C115" s="7"/>
      <c r="D115" s="7" t="s">
        <v>1559</v>
      </c>
      <c r="E115" s="22" t="s">
        <v>1666</v>
      </c>
      <c r="F115" s="7" t="s">
        <v>1667</v>
      </c>
    </row>
    <row r="116" spans="1:6" ht="47" customHeight="1" x14ac:dyDescent="0.35">
      <c r="A116" s="15" t="s">
        <v>29</v>
      </c>
      <c r="B116" s="6" t="s">
        <v>28</v>
      </c>
      <c r="C116" s="7"/>
      <c r="D116" s="7" t="s">
        <v>30</v>
      </c>
      <c r="E116" s="7" t="s">
        <v>31</v>
      </c>
      <c r="F116" s="7" t="s">
        <v>20</v>
      </c>
    </row>
    <row r="117" spans="1:6" ht="60.5" customHeight="1" x14ac:dyDescent="0.35">
      <c r="A117" s="16" t="str">
        <f ca="1">IFERROR(__xludf.DUMMYFUNCTION("""COMPUTED_VALUE"""),"Kley-Struller, Anna.")</f>
        <v>Kley-Struller, Anna.</v>
      </c>
      <c r="B117" s="1" t="str">
        <f ca="1">IFERROR(__xludf.DUMMYFUNCTION("""COMPUTED_VALUE"""),"Wiedergutmachung im Strafrecht / eingereicht von Anna Kley-Struller.")</f>
        <v>Wiedergutmachung im Strafrecht / eingereicht von Anna Kley-Struller.</v>
      </c>
      <c r="C117" s="2" t="str">
        <f ca="1">IFERROR(__xludf.DUMMYFUNCTION("""COMPUTED_VALUE"""),"")</f>
        <v/>
      </c>
      <c r="D117" s="3" t="str">
        <f ca="1">IFERROR(__xludf.DUMMYFUNCTION("""COMPUTED_VALUE"""),"Bern : Peter Lang, 1993.")</f>
        <v>Bern : Peter Lang, 1993.</v>
      </c>
      <c r="E117" s="23" t="str">
        <f ca="1">IFERROR(__xludf.DUMMYFUNCTION("""COMPUTED_VALUE"""),"343.241 KleA w 1993")</f>
        <v>343.241 KleA w 1993</v>
      </c>
      <c r="F117" s="27" t="str">
        <f ca="1">IFERROR(__xludf.DUMMYFUNCTION("""COMPUTED_VALUE"""),"Αίθουσα Ποινικού Δικαίου και Εργατικού Δικαίου")</f>
        <v>Αίθουσα Ποινικού Δικαίου και Εργατικού Δικαίου</v>
      </c>
    </row>
    <row r="118" spans="1:6" ht="47" customHeight="1" x14ac:dyDescent="0.35">
      <c r="A118" s="15" t="s">
        <v>352</v>
      </c>
      <c r="B118" s="6" t="s">
        <v>353</v>
      </c>
      <c r="C118" s="7"/>
      <c r="D118" s="7" t="s">
        <v>354</v>
      </c>
      <c r="E118" s="22" t="s">
        <v>355</v>
      </c>
      <c r="F118" s="7" t="s">
        <v>20</v>
      </c>
    </row>
    <row r="119" spans="1:6" ht="47" customHeight="1" x14ac:dyDescent="0.35">
      <c r="A119" s="15" t="s">
        <v>396</v>
      </c>
      <c r="B119" s="6" t="s">
        <v>397</v>
      </c>
      <c r="C119" s="7"/>
      <c r="D119" s="7" t="s">
        <v>398</v>
      </c>
      <c r="E119" s="22" t="s">
        <v>399</v>
      </c>
      <c r="F119" s="7" t="s">
        <v>159</v>
      </c>
    </row>
    <row r="120" spans="1:6" ht="68" customHeight="1" x14ac:dyDescent="0.35">
      <c r="A120" s="32" t="s">
        <v>1115</v>
      </c>
      <c r="B120" s="15" t="s">
        <v>1116</v>
      </c>
      <c r="C120" s="7" t="s">
        <v>1117</v>
      </c>
      <c r="D120" s="7" t="s">
        <v>1118</v>
      </c>
      <c r="E120" s="22" t="s">
        <v>1119</v>
      </c>
      <c r="F120" s="7" t="s">
        <v>10</v>
      </c>
    </row>
    <row r="121" spans="1:6" ht="47" customHeight="1" x14ac:dyDescent="0.35">
      <c r="A121" s="15" t="s">
        <v>168</v>
      </c>
      <c r="B121" s="6" t="s">
        <v>167</v>
      </c>
      <c r="C121" s="7"/>
      <c r="D121" s="7" t="s">
        <v>128</v>
      </c>
      <c r="E121" s="22" t="s">
        <v>169</v>
      </c>
      <c r="F121" s="7" t="s">
        <v>20</v>
      </c>
    </row>
    <row r="122" spans="1:6" ht="47" customHeight="1" x14ac:dyDescent="0.35">
      <c r="A122" s="15" t="s">
        <v>1187</v>
      </c>
      <c r="B122" s="6" t="s">
        <v>1188</v>
      </c>
      <c r="C122" s="7"/>
      <c r="D122" s="7" t="s">
        <v>1189</v>
      </c>
      <c r="E122" s="22" t="s">
        <v>1190</v>
      </c>
      <c r="F122" s="7" t="s">
        <v>1175</v>
      </c>
    </row>
    <row r="123" spans="1:6" ht="72" customHeight="1" x14ac:dyDescent="0.35">
      <c r="A123" s="15" t="s">
        <v>57</v>
      </c>
      <c r="B123" s="6" t="s">
        <v>56</v>
      </c>
      <c r="C123" s="7"/>
      <c r="D123" s="7" t="s">
        <v>34</v>
      </c>
      <c r="E123" s="22" t="s">
        <v>58</v>
      </c>
      <c r="F123" s="7" t="s">
        <v>20</v>
      </c>
    </row>
    <row r="124" spans="1:6" ht="47" customHeight="1" x14ac:dyDescent="0.35">
      <c r="A124" s="15" t="s">
        <v>1625</v>
      </c>
      <c r="B124" s="6" t="s">
        <v>1626</v>
      </c>
      <c r="C124" s="7"/>
      <c r="D124" s="7" t="s">
        <v>1627</v>
      </c>
      <c r="E124" s="22" t="s">
        <v>1628</v>
      </c>
      <c r="F124" s="7" t="s">
        <v>159</v>
      </c>
    </row>
    <row r="125" spans="1:6" ht="47" customHeight="1" x14ac:dyDescent="0.35">
      <c r="A125" s="15" t="s">
        <v>1668</v>
      </c>
      <c r="B125" s="6" t="s">
        <v>1669</v>
      </c>
      <c r="C125" s="7"/>
      <c r="D125" s="7" t="s">
        <v>1670</v>
      </c>
      <c r="E125" s="22" t="s">
        <v>1671</v>
      </c>
      <c r="F125" s="7" t="s">
        <v>159</v>
      </c>
    </row>
    <row r="126" spans="1:6" ht="47" customHeight="1" x14ac:dyDescent="0.35">
      <c r="A126" s="15" t="s">
        <v>1552</v>
      </c>
      <c r="B126" s="6" t="s">
        <v>1553</v>
      </c>
      <c r="C126" s="7" t="s">
        <v>1554</v>
      </c>
      <c r="D126" s="7" t="s">
        <v>1555</v>
      </c>
      <c r="E126" s="22" t="s">
        <v>1556</v>
      </c>
      <c r="F126" s="7" t="s">
        <v>20</v>
      </c>
    </row>
    <row r="127" spans="1:6" ht="47" customHeight="1" x14ac:dyDescent="0.35">
      <c r="A127" s="15" t="s">
        <v>717</v>
      </c>
      <c r="B127" s="6" t="s">
        <v>718</v>
      </c>
      <c r="C127" s="7"/>
      <c r="D127" s="7" t="s">
        <v>719</v>
      </c>
      <c r="E127" s="22" t="s">
        <v>720</v>
      </c>
      <c r="F127" s="7" t="s">
        <v>621</v>
      </c>
    </row>
    <row r="128" spans="1:6" ht="47" customHeight="1" x14ac:dyDescent="0.35">
      <c r="A128" s="15" t="s">
        <v>834</v>
      </c>
      <c r="B128" s="6" t="s">
        <v>835</v>
      </c>
      <c r="C128" s="7"/>
      <c r="D128" s="7" t="s">
        <v>836</v>
      </c>
      <c r="E128" s="22" t="s">
        <v>837</v>
      </c>
      <c r="F128" s="7" t="s">
        <v>519</v>
      </c>
    </row>
    <row r="129" spans="1:6" ht="47" customHeight="1" x14ac:dyDescent="0.35">
      <c r="A129" s="15" t="s">
        <v>551</v>
      </c>
      <c r="B129" s="6" t="s">
        <v>552</v>
      </c>
      <c r="C129" s="7" t="s">
        <v>553</v>
      </c>
      <c r="D129" s="7" t="s">
        <v>554</v>
      </c>
      <c r="E129" s="22" t="s">
        <v>555</v>
      </c>
      <c r="F129" s="7" t="s">
        <v>519</v>
      </c>
    </row>
    <row r="130" spans="1:6" ht="47" customHeight="1" x14ac:dyDescent="0.35">
      <c r="A130" s="15" t="s">
        <v>1557</v>
      </c>
      <c r="B130" s="6" t="s">
        <v>1558</v>
      </c>
      <c r="C130" s="7"/>
      <c r="D130" s="7" t="s">
        <v>1559</v>
      </c>
      <c r="E130" s="22" t="s">
        <v>1560</v>
      </c>
      <c r="F130" s="7" t="s">
        <v>1561</v>
      </c>
    </row>
    <row r="131" spans="1:6" ht="47" customHeight="1" x14ac:dyDescent="0.35">
      <c r="A131" s="15" t="s">
        <v>1590</v>
      </c>
      <c r="B131" s="6" t="s">
        <v>1591</v>
      </c>
      <c r="C131" s="7"/>
      <c r="D131" s="7" t="s">
        <v>1592</v>
      </c>
      <c r="E131" s="22" t="s">
        <v>1593</v>
      </c>
      <c r="F131" s="7" t="s">
        <v>159</v>
      </c>
    </row>
    <row r="132" spans="1:6" ht="47" customHeight="1" x14ac:dyDescent="0.35">
      <c r="A132" s="15" t="s">
        <v>1454</v>
      </c>
      <c r="B132" s="6" t="s">
        <v>1455</v>
      </c>
      <c r="C132" s="7"/>
      <c r="D132" s="7" t="s">
        <v>1456</v>
      </c>
      <c r="E132" s="22" t="s">
        <v>1457</v>
      </c>
      <c r="F132" s="7" t="s">
        <v>20</v>
      </c>
    </row>
    <row r="133" spans="1:6" ht="47" customHeight="1" x14ac:dyDescent="0.35">
      <c r="A133" s="15" t="s">
        <v>1068</v>
      </c>
      <c r="B133" s="6" t="s">
        <v>1069</v>
      </c>
      <c r="C133" s="7" t="s">
        <v>1070</v>
      </c>
      <c r="D133" s="7" t="s">
        <v>1071</v>
      </c>
      <c r="E133" s="22" t="s">
        <v>1072</v>
      </c>
      <c r="F133" s="7" t="s">
        <v>159</v>
      </c>
    </row>
    <row r="134" spans="1:6" ht="47" customHeight="1" x14ac:dyDescent="0.35">
      <c r="A134" s="15" t="s">
        <v>683</v>
      </c>
      <c r="B134" s="6" t="s">
        <v>684</v>
      </c>
      <c r="C134" s="7"/>
      <c r="D134" s="7" t="s">
        <v>685</v>
      </c>
      <c r="E134" s="22" t="s">
        <v>686</v>
      </c>
      <c r="F134" s="7" t="s">
        <v>621</v>
      </c>
    </row>
    <row r="135" spans="1:6" ht="47" customHeight="1" x14ac:dyDescent="0.35">
      <c r="A135" s="15" t="s">
        <v>154</v>
      </c>
      <c r="B135" s="6" t="s">
        <v>153</v>
      </c>
      <c r="C135" s="7"/>
      <c r="D135" s="7" t="s">
        <v>26</v>
      </c>
      <c r="E135" s="22" t="s">
        <v>155</v>
      </c>
      <c r="F135" s="7" t="s">
        <v>20</v>
      </c>
    </row>
    <row r="136" spans="1:6" ht="47" customHeight="1" x14ac:dyDescent="0.35">
      <c r="A136" s="15" t="s">
        <v>1672</v>
      </c>
      <c r="B136" s="6" t="s">
        <v>1673</v>
      </c>
      <c r="C136" s="7"/>
      <c r="D136" s="7" t="s">
        <v>1674</v>
      </c>
      <c r="E136" s="22" t="s">
        <v>1675</v>
      </c>
      <c r="F136" s="7" t="s">
        <v>159</v>
      </c>
    </row>
    <row r="137" spans="1:6" ht="47" customHeight="1" x14ac:dyDescent="0.35">
      <c r="A137" s="15" t="s">
        <v>1003</v>
      </c>
      <c r="B137" s="6" t="s">
        <v>1004</v>
      </c>
      <c r="C137" s="7"/>
      <c r="D137" s="7" t="s">
        <v>1005</v>
      </c>
      <c r="E137" s="22" t="s">
        <v>1006</v>
      </c>
      <c r="F137" s="7" t="s">
        <v>159</v>
      </c>
    </row>
    <row r="138" spans="1:6" ht="47" customHeight="1" x14ac:dyDescent="0.35">
      <c r="A138" s="15" t="s">
        <v>543</v>
      </c>
      <c r="B138" s="6" t="s">
        <v>544</v>
      </c>
      <c r="C138" s="7"/>
      <c r="D138" s="7" t="s">
        <v>545</v>
      </c>
      <c r="E138" s="22" t="s">
        <v>546</v>
      </c>
      <c r="F138" s="7" t="s">
        <v>519</v>
      </c>
    </row>
    <row r="139" spans="1:6" ht="47" customHeight="1" x14ac:dyDescent="0.35">
      <c r="A139" s="15" t="s">
        <v>991</v>
      </c>
      <c r="B139" s="6" t="s">
        <v>992</v>
      </c>
      <c r="C139" s="7"/>
      <c r="D139" s="7" t="s">
        <v>993</v>
      </c>
      <c r="E139" s="22" t="s">
        <v>994</v>
      </c>
      <c r="F139" s="7" t="s">
        <v>159</v>
      </c>
    </row>
    <row r="140" spans="1:6" ht="47" customHeight="1" x14ac:dyDescent="0.35">
      <c r="A140" s="15" t="s">
        <v>891</v>
      </c>
      <c r="B140" s="6" t="s">
        <v>892</v>
      </c>
      <c r="C140" s="7"/>
      <c r="D140" s="7" t="s">
        <v>893</v>
      </c>
      <c r="E140" s="22" t="s">
        <v>894</v>
      </c>
      <c r="F140" s="7" t="s">
        <v>519</v>
      </c>
    </row>
    <row r="141" spans="1:6" ht="47" customHeight="1" x14ac:dyDescent="0.35">
      <c r="A141" s="15" t="s">
        <v>567</v>
      </c>
      <c r="B141" s="6" t="s">
        <v>568</v>
      </c>
      <c r="C141" s="7"/>
      <c r="D141" s="7" t="s">
        <v>569</v>
      </c>
      <c r="E141" s="22" t="s">
        <v>570</v>
      </c>
      <c r="F141" s="7" t="s">
        <v>519</v>
      </c>
    </row>
    <row r="142" spans="1:6" ht="47" customHeight="1" x14ac:dyDescent="0.35">
      <c r="A142" s="15" t="s">
        <v>305</v>
      </c>
      <c r="B142" s="6" t="s">
        <v>306</v>
      </c>
      <c r="C142" s="7" t="s">
        <v>307</v>
      </c>
      <c r="D142" s="7" t="s">
        <v>308</v>
      </c>
      <c r="E142" s="22" t="s">
        <v>309</v>
      </c>
      <c r="F142" s="7" t="s">
        <v>159</v>
      </c>
    </row>
    <row r="143" spans="1:6" ht="47" customHeight="1" x14ac:dyDescent="0.35">
      <c r="A143" s="15" t="s">
        <v>1502</v>
      </c>
      <c r="B143" s="6" t="s">
        <v>1503</v>
      </c>
      <c r="C143" s="7"/>
      <c r="D143" s="7" t="s">
        <v>1504</v>
      </c>
      <c r="E143" s="22" t="s">
        <v>1505</v>
      </c>
      <c r="F143" s="7" t="s">
        <v>20</v>
      </c>
    </row>
    <row r="144" spans="1:6" ht="47" customHeight="1" x14ac:dyDescent="0.35">
      <c r="A144" s="15" t="s">
        <v>448</v>
      </c>
      <c r="B144" s="6" t="s">
        <v>449</v>
      </c>
      <c r="C144" s="7"/>
      <c r="D144" s="7" t="s">
        <v>450</v>
      </c>
      <c r="E144" s="22" t="s">
        <v>451</v>
      </c>
      <c r="F144" s="7" t="s">
        <v>159</v>
      </c>
    </row>
    <row r="145" spans="1:6" ht="47" customHeight="1" x14ac:dyDescent="0.35">
      <c r="A145" s="15" t="s">
        <v>1024</v>
      </c>
      <c r="B145" s="6" t="s">
        <v>1025</v>
      </c>
      <c r="C145" s="7"/>
      <c r="D145" s="7" t="s">
        <v>1026</v>
      </c>
      <c r="E145" s="22" t="s">
        <v>1027</v>
      </c>
      <c r="F145" s="7" t="s">
        <v>159</v>
      </c>
    </row>
    <row r="146" spans="1:6" ht="47" customHeight="1" x14ac:dyDescent="0.35">
      <c r="A146" s="15" t="s">
        <v>1535</v>
      </c>
      <c r="B146" s="6" t="s">
        <v>1536</v>
      </c>
      <c r="C146" s="7"/>
      <c r="D146" s="7" t="s">
        <v>1537</v>
      </c>
      <c r="E146" s="22" t="s">
        <v>1538</v>
      </c>
      <c r="F146" s="7" t="s">
        <v>20</v>
      </c>
    </row>
    <row r="147" spans="1:6" ht="47" customHeight="1" x14ac:dyDescent="0.35">
      <c r="A147" s="15" t="s">
        <v>1650</v>
      </c>
      <c r="B147" s="6" t="s">
        <v>1651</v>
      </c>
      <c r="C147" s="7"/>
      <c r="D147" s="7" t="s">
        <v>1652</v>
      </c>
      <c r="E147" s="22" t="s">
        <v>1653</v>
      </c>
      <c r="F147" s="7" t="s">
        <v>159</v>
      </c>
    </row>
    <row r="148" spans="1:6" ht="47" customHeight="1" x14ac:dyDescent="0.35">
      <c r="A148" s="15" t="s">
        <v>45</v>
      </c>
      <c r="B148" s="6" t="s">
        <v>44</v>
      </c>
      <c r="C148" s="7"/>
      <c r="D148" s="7" t="s">
        <v>46</v>
      </c>
      <c r="E148" s="22" t="s">
        <v>47</v>
      </c>
      <c r="F148" s="7" t="s">
        <v>20</v>
      </c>
    </row>
    <row r="149" spans="1:6" ht="47" customHeight="1" x14ac:dyDescent="0.35">
      <c r="A149" s="15" t="s">
        <v>1095</v>
      </c>
      <c r="B149" s="6" t="s">
        <v>1096</v>
      </c>
      <c r="C149" s="7" t="s">
        <v>1097</v>
      </c>
      <c r="D149" s="7" t="s">
        <v>1098</v>
      </c>
      <c r="E149" s="22" t="s">
        <v>1099</v>
      </c>
      <c r="F149" s="7" t="s">
        <v>159</v>
      </c>
    </row>
    <row r="150" spans="1:6" ht="47" customHeight="1" x14ac:dyDescent="0.35">
      <c r="A150" s="15" t="s">
        <v>33</v>
      </c>
      <c r="B150" s="6" t="s">
        <v>32</v>
      </c>
      <c r="C150" s="7"/>
      <c r="D150" s="7" t="s">
        <v>34</v>
      </c>
      <c r="E150" s="22" t="s">
        <v>35</v>
      </c>
      <c r="F150" s="7" t="s">
        <v>20</v>
      </c>
    </row>
    <row r="151" spans="1:6" ht="47" customHeight="1" x14ac:dyDescent="0.35">
      <c r="A151" s="15" t="s">
        <v>1462</v>
      </c>
      <c r="B151" s="6" t="s">
        <v>1463</v>
      </c>
      <c r="C151" s="7"/>
      <c r="D151" s="7" t="s">
        <v>1460</v>
      </c>
      <c r="E151" s="22" t="s">
        <v>1464</v>
      </c>
      <c r="F151" s="7" t="s">
        <v>20</v>
      </c>
    </row>
    <row r="152" spans="1:6" ht="47" customHeight="1" x14ac:dyDescent="0.35">
      <c r="A152" s="15" t="s">
        <v>420</v>
      </c>
      <c r="B152" s="6" t="s">
        <v>421</v>
      </c>
      <c r="C152" s="7"/>
      <c r="D152" s="7" t="s">
        <v>422</v>
      </c>
      <c r="E152" s="22" t="s">
        <v>423</v>
      </c>
      <c r="F152" s="7" t="s">
        <v>159</v>
      </c>
    </row>
    <row r="153" spans="1:6" ht="47" customHeight="1" x14ac:dyDescent="0.35">
      <c r="A153" s="15" t="s">
        <v>1176</v>
      </c>
      <c r="B153" s="6" t="s">
        <v>1177</v>
      </c>
      <c r="C153" s="7"/>
      <c r="D153" s="7" t="s">
        <v>1178</v>
      </c>
      <c r="E153" s="22" t="s">
        <v>1179</v>
      </c>
      <c r="F153" s="7" t="s">
        <v>20</v>
      </c>
    </row>
    <row r="154" spans="1:6" ht="47" customHeight="1" x14ac:dyDescent="0.35">
      <c r="A154" s="15" t="s">
        <v>1658</v>
      </c>
      <c r="B154" s="6" t="s">
        <v>1659</v>
      </c>
      <c r="C154" s="7"/>
      <c r="D154" s="7" t="s">
        <v>1660</v>
      </c>
      <c r="E154" s="22" t="s">
        <v>1661</v>
      </c>
      <c r="F154" s="7" t="s">
        <v>159</v>
      </c>
    </row>
    <row r="155" spans="1:6" ht="47" customHeight="1" x14ac:dyDescent="0.35">
      <c r="A155" s="15" t="s">
        <v>1603</v>
      </c>
      <c r="B155" s="6" t="s">
        <v>1604</v>
      </c>
      <c r="C155" s="7"/>
      <c r="D155" s="7" t="s">
        <v>1605</v>
      </c>
      <c r="E155" s="22" t="s">
        <v>1606</v>
      </c>
      <c r="F155" s="7" t="s">
        <v>1561</v>
      </c>
    </row>
    <row r="156" spans="1:6" ht="47" customHeight="1" x14ac:dyDescent="0.35">
      <c r="A156" s="16" t="str">
        <f ca="1">IFERROR(__xludf.DUMMYFUNCTION("""COMPUTED_VALUE"""),"Park, Tido.")</f>
        <v>Park, Tido.</v>
      </c>
      <c r="B156" s="1" t="str">
        <f ca="1">IFERROR(__xludf.DUMMYFUNCTION("""COMPUTED_VALUE"""),"Vermögensstrafe und 'modernes' Strafrecht : eine verfassungsrechtliche, strafrechtsdogmatische und kriminalpolitische Untersuchung zu [Paragraphen] 43a StGB / von Tido Park.")</f>
        <v>Vermögensstrafe und 'modernes' Strafrecht : eine verfassungsrechtliche, strafrechtsdogmatische und kriminalpolitische Untersuchung zu [Paragraphen] 43a StGB / von Tido Park.</v>
      </c>
      <c r="C156" s="2" t="str">
        <f ca="1">IFERROR(__xludf.DUMMYFUNCTION("""COMPUTED_VALUE"""),"")</f>
        <v/>
      </c>
      <c r="D156" s="3" t="str">
        <f ca="1">IFERROR(__xludf.DUMMYFUNCTION("""COMPUTED_VALUE"""),"Berlin : Duncker &amp; Humblot, c1997.")</f>
        <v>Berlin : Duncker &amp; Humblot, c1997.</v>
      </c>
      <c r="E156" s="2" t="str">
        <f ca="1">IFERROR(__xludf.DUMMYFUNCTION("""COMPUTED_VALUE"""),"343.271 ParT v 1997")</f>
        <v>343.271 ParT v 1997</v>
      </c>
      <c r="F156" s="26" t="str">
        <f ca="1">IFERROR(__xludf.DUMMYFUNCTION("""COMPUTED_VALUE"""),"Αίθουσα Ποινικού Δικαίου και Εργατικού Δικαίου")</f>
        <v>Αίθουσα Ποινικού Δικαίου και Εργατικού Δικαίου</v>
      </c>
    </row>
    <row r="157" spans="1:6" ht="47" customHeight="1" x14ac:dyDescent="0.35">
      <c r="A157" s="15" t="s">
        <v>1056</v>
      </c>
      <c r="B157" s="6" t="s">
        <v>1057</v>
      </c>
      <c r="C157" s="7"/>
      <c r="D157" s="7" t="s">
        <v>1058</v>
      </c>
      <c r="E157" s="22" t="s">
        <v>1059</v>
      </c>
      <c r="F157" s="7" t="s">
        <v>159</v>
      </c>
    </row>
    <row r="158" spans="1:6" ht="47" customHeight="1" x14ac:dyDescent="0.35">
      <c r="A158" s="15" t="s">
        <v>1073</v>
      </c>
      <c r="B158" s="6" t="s">
        <v>1074</v>
      </c>
      <c r="C158" s="7"/>
      <c r="D158" s="7" t="s">
        <v>1075</v>
      </c>
      <c r="E158" s="22" t="s">
        <v>1076</v>
      </c>
      <c r="F158" s="7" t="s">
        <v>159</v>
      </c>
    </row>
    <row r="159" spans="1:6" ht="47" customHeight="1" x14ac:dyDescent="0.35">
      <c r="A159" s="15" t="s">
        <v>556</v>
      </c>
      <c r="B159" s="6" t="s">
        <v>557</v>
      </c>
      <c r="C159" s="7"/>
      <c r="D159" s="7" t="s">
        <v>558</v>
      </c>
      <c r="E159" s="22" t="s">
        <v>559</v>
      </c>
      <c r="F159" s="7" t="s">
        <v>519</v>
      </c>
    </row>
    <row r="160" spans="1:6" ht="47" customHeight="1" x14ac:dyDescent="0.35">
      <c r="A160" s="15" t="s">
        <v>556</v>
      </c>
      <c r="B160" s="6" t="s">
        <v>560</v>
      </c>
      <c r="C160" s="7"/>
      <c r="D160" s="7" t="s">
        <v>561</v>
      </c>
      <c r="E160" s="22" t="s">
        <v>562</v>
      </c>
      <c r="F160" s="7" t="s">
        <v>519</v>
      </c>
    </row>
    <row r="161" spans="1:6" ht="47" customHeight="1" x14ac:dyDescent="0.35">
      <c r="A161" s="15" t="s">
        <v>428</v>
      </c>
      <c r="B161" s="6" t="s">
        <v>429</v>
      </c>
      <c r="C161" s="7"/>
      <c r="D161" s="7" t="s">
        <v>430</v>
      </c>
      <c r="E161" s="22" t="s">
        <v>431</v>
      </c>
      <c r="F161" s="7" t="s">
        <v>159</v>
      </c>
    </row>
    <row r="162" spans="1:6" ht="47" customHeight="1" x14ac:dyDescent="0.35">
      <c r="A162" s="15" t="s">
        <v>1140</v>
      </c>
      <c r="B162" s="6" t="s">
        <v>1141</v>
      </c>
      <c r="C162" s="7"/>
      <c r="D162" s="7" t="s">
        <v>1142</v>
      </c>
      <c r="E162" s="22" t="s">
        <v>1143</v>
      </c>
      <c r="F162" s="7" t="s">
        <v>159</v>
      </c>
    </row>
    <row r="163" spans="1:6" ht="47" customHeight="1" x14ac:dyDescent="0.35">
      <c r="A163" s="15" t="s">
        <v>873</v>
      </c>
      <c r="B163" s="6" t="s">
        <v>874</v>
      </c>
      <c r="C163" s="7"/>
      <c r="D163" s="7" t="s">
        <v>875</v>
      </c>
      <c r="E163" s="22" t="s">
        <v>876</v>
      </c>
      <c r="F163" s="7" t="s">
        <v>519</v>
      </c>
    </row>
    <row r="164" spans="1:6" ht="47" customHeight="1" x14ac:dyDescent="0.35">
      <c r="A164" s="15" t="s">
        <v>873</v>
      </c>
      <c r="B164" s="6" t="s">
        <v>884</v>
      </c>
      <c r="C164" s="7"/>
      <c r="D164" s="7" t="s">
        <v>885</v>
      </c>
      <c r="E164" s="22" t="s">
        <v>886</v>
      </c>
      <c r="F164" s="7" t="s">
        <v>519</v>
      </c>
    </row>
    <row r="165" spans="1:6" ht="47" customHeight="1" x14ac:dyDescent="0.35">
      <c r="A165" s="15" t="s">
        <v>679</v>
      </c>
      <c r="B165" s="6" t="s">
        <v>680</v>
      </c>
      <c r="C165" s="7"/>
      <c r="D165" s="7" t="s">
        <v>681</v>
      </c>
      <c r="E165" s="22" t="s">
        <v>682</v>
      </c>
      <c r="F165" s="7" t="s">
        <v>621</v>
      </c>
    </row>
    <row r="166" spans="1:6" ht="47" customHeight="1" x14ac:dyDescent="0.35">
      <c r="A166" s="16" t="str">
        <f ca="1">IFERROR(__xludf.DUMMYFUNCTION("""COMPUTED_VALUE"""),"Puppe, Ingeborg.")</f>
        <v>Puppe, Ingeborg.</v>
      </c>
      <c r="B166" s="1" t="str">
        <f ca="1">IFERROR(__xludf.DUMMYFUNCTION("""COMPUTED_VALUE"""),"Die Erfolgszurechnung im Strafrecht : dargestellt an Beispielsfällen aus der höchstrichterlichen Rechtsprechung / Ingeborg Puppe.")</f>
        <v>Die Erfolgszurechnung im Strafrecht : dargestellt an Beispielsfällen aus der höchstrichterlichen Rechtsprechung / Ingeborg Puppe.</v>
      </c>
      <c r="C166" s="2" t="str">
        <f ca="1">IFERROR(__xludf.DUMMYFUNCTION("""COMPUTED_VALUE"""),"")</f>
        <v/>
      </c>
      <c r="D166" s="3" t="str">
        <f ca="1">IFERROR(__xludf.DUMMYFUNCTION("""COMPUTED_VALUE"""),"Baden-Baden : Nomos Verlagsgesellschaft, 2000.")</f>
        <v>Baden-Baden : Nomos Verlagsgesellschaft, 2000.</v>
      </c>
      <c r="E166" s="2" t="str">
        <f ca="1">IFERROR(__xludf.DUMMYFUNCTION("""COMPUTED_VALUE"""),"343.222 PupI e 2000")</f>
        <v>343.222 PupI e 2000</v>
      </c>
      <c r="F166" s="27" t="str">
        <f ca="1">IFERROR(__xludf.DUMMYFUNCTION("""COMPUTED_VALUE"""),"Αίθουσα Ποινικού Δικαίου και Εργατικού Δικαίου")</f>
        <v>Αίθουσα Ποινικού Δικαίου και Εργατικού Δικαίου</v>
      </c>
    </row>
    <row r="167" spans="1:6" ht="47" customHeight="1" x14ac:dyDescent="0.35">
      <c r="A167" s="15" t="s">
        <v>1510</v>
      </c>
      <c r="B167" s="6" t="s">
        <v>1511</v>
      </c>
      <c r="C167" s="7" t="s">
        <v>1512</v>
      </c>
      <c r="D167" s="7" t="s">
        <v>1513</v>
      </c>
      <c r="E167" s="22" t="s">
        <v>1514</v>
      </c>
      <c r="F167" s="7" t="s">
        <v>20</v>
      </c>
    </row>
    <row r="168" spans="1:6" ht="47" customHeight="1" x14ac:dyDescent="0.35">
      <c r="A168" s="15" t="s">
        <v>175</v>
      </c>
      <c r="B168" s="6" t="s">
        <v>174</v>
      </c>
      <c r="C168" s="7"/>
      <c r="D168" s="7" t="s">
        <v>176</v>
      </c>
      <c r="E168" s="22" t="s">
        <v>177</v>
      </c>
      <c r="F168" s="7" t="s">
        <v>20</v>
      </c>
    </row>
    <row r="169" spans="1:6" ht="57.5" customHeight="1" x14ac:dyDescent="0.35">
      <c r="A169" s="32" t="s">
        <v>1063</v>
      </c>
      <c r="B169" s="15" t="s">
        <v>1064</v>
      </c>
      <c r="C169" s="7" t="s">
        <v>1065</v>
      </c>
      <c r="D169" s="7" t="s">
        <v>1066</v>
      </c>
      <c r="E169" s="7" t="s">
        <v>1067</v>
      </c>
      <c r="F169" s="7" t="s">
        <v>159</v>
      </c>
    </row>
    <row r="170" spans="1:6" ht="47" customHeight="1" x14ac:dyDescent="0.35">
      <c r="A170" s="15" t="s">
        <v>183</v>
      </c>
      <c r="B170" s="6" t="s">
        <v>182</v>
      </c>
      <c r="C170" s="7"/>
      <c r="D170" s="7" t="s">
        <v>54</v>
      </c>
      <c r="E170" s="22" t="s">
        <v>184</v>
      </c>
      <c r="F170" s="7" t="s">
        <v>20</v>
      </c>
    </row>
    <row r="171" spans="1:6" ht="60.5" customHeight="1" x14ac:dyDescent="0.35">
      <c r="A171" s="15" t="s">
        <v>183</v>
      </c>
      <c r="B171" s="6" t="s">
        <v>360</v>
      </c>
      <c r="C171" s="7"/>
      <c r="D171" s="7" t="s">
        <v>54</v>
      </c>
      <c r="E171" s="22" t="s">
        <v>361</v>
      </c>
      <c r="F171" s="7" t="s">
        <v>362</v>
      </c>
    </row>
    <row r="172" spans="1:6" ht="47" customHeight="1" x14ac:dyDescent="0.35">
      <c r="A172" s="15" t="s">
        <v>119</v>
      </c>
      <c r="B172" s="6" t="s">
        <v>118</v>
      </c>
      <c r="C172" s="7"/>
      <c r="D172" s="7" t="s">
        <v>54</v>
      </c>
      <c r="E172" s="22" t="s">
        <v>120</v>
      </c>
      <c r="F172" s="7" t="s">
        <v>20</v>
      </c>
    </row>
    <row r="173" spans="1:6" ht="47" customHeight="1" x14ac:dyDescent="0.35">
      <c r="A173" s="15" t="s">
        <v>666</v>
      </c>
      <c r="B173" s="6" t="s">
        <v>667</v>
      </c>
      <c r="C173" s="7"/>
      <c r="D173" s="7" t="s">
        <v>668</v>
      </c>
      <c r="E173" s="22" t="s">
        <v>669</v>
      </c>
      <c r="F173" s="7" t="s">
        <v>670</v>
      </c>
    </row>
    <row r="174" spans="1:6" ht="47" customHeight="1" x14ac:dyDescent="0.35">
      <c r="A174" s="15" t="s">
        <v>742</v>
      </c>
      <c r="B174" s="6" t="s">
        <v>743</v>
      </c>
      <c r="C174" s="7"/>
      <c r="D174" s="7" t="s">
        <v>744</v>
      </c>
      <c r="E174" s="22" t="s">
        <v>745</v>
      </c>
      <c r="F174" s="7" t="s">
        <v>621</v>
      </c>
    </row>
    <row r="175" spans="1:6" ht="47" customHeight="1" x14ac:dyDescent="0.35">
      <c r="A175" s="16" t="str">
        <f ca="1">IFERROR(__xludf.DUMMYFUNCTION("""COMPUTED_VALUE"""),"Rosenberg, Jerry Martin.")</f>
        <v>Rosenberg, Jerry Martin.</v>
      </c>
      <c r="B175" s="1" t="str">
        <f ca="1">IFERROR(__xludf.DUMMYFUNCTION("""COMPUTED_VALUE"""),"Dictionary of international trade / Jerry M. Rosenberg.")</f>
        <v>Dictionary of international trade / Jerry M. Rosenberg.</v>
      </c>
      <c r="C175" s="2" t="str">
        <f ca="1">IFERROR(__xludf.DUMMYFUNCTION("""COMPUTED_VALUE"""),"")</f>
        <v/>
      </c>
      <c r="D175" s="3" t="str">
        <f ca="1">IFERROR(__xludf.DUMMYFUNCTION("""COMPUTED_VALUE"""),"New York : J. Wiley, c1994.")</f>
        <v>New York : J. Wiley, c1994.</v>
      </c>
      <c r="E175" s="23" t="str">
        <f ca="1">IFERROR(__xludf.DUMMYFUNCTION("""COMPUTED_VALUE"""),"341.96:347.7(038)=111=14 RosJ d 1994")</f>
        <v>341.96:347.7(038)=111=14 RosJ d 1994</v>
      </c>
      <c r="F175" s="27" t="str">
        <f ca="1">IFERROR(__xludf.DUMMYFUNCTION("""COMPUTED_VALUE"""),"Αίθουσα Διεθνούς Δικαίου και Εμπορικού Δικαίου")</f>
        <v>Αίθουσα Διεθνούς Δικαίου και Εμπορικού Δικαίου</v>
      </c>
    </row>
    <row r="176" spans="1:6" ht="47" customHeight="1" x14ac:dyDescent="0.35">
      <c r="A176" s="15" t="s">
        <v>1570</v>
      </c>
      <c r="B176" s="6" t="s">
        <v>1571</v>
      </c>
      <c r="C176" s="7" t="s">
        <v>1572</v>
      </c>
      <c r="D176" s="7" t="s">
        <v>1573</v>
      </c>
      <c r="E176" s="7" t="s">
        <v>1574</v>
      </c>
      <c r="F176" s="7" t="s">
        <v>159</v>
      </c>
    </row>
    <row r="177" spans="1:6" ht="47" customHeight="1" x14ac:dyDescent="0.35">
      <c r="A177" s="15" t="s">
        <v>327</v>
      </c>
      <c r="B177" s="6" t="s">
        <v>328</v>
      </c>
      <c r="C177" s="7" t="s">
        <v>329</v>
      </c>
      <c r="D177" s="7" t="s">
        <v>330</v>
      </c>
      <c r="E177" s="22" t="s">
        <v>331</v>
      </c>
      <c r="F177" s="7" t="s">
        <v>15</v>
      </c>
    </row>
    <row r="178" spans="1:6" ht="47" customHeight="1" x14ac:dyDescent="0.35">
      <c r="A178" s="15" t="s">
        <v>721</v>
      </c>
      <c r="B178" s="6" t="s">
        <v>722</v>
      </c>
      <c r="C178" s="7"/>
      <c r="D178" s="7" t="s">
        <v>723</v>
      </c>
      <c r="E178" s="22" t="s">
        <v>724</v>
      </c>
      <c r="F178" s="7" t="s">
        <v>621</v>
      </c>
    </row>
    <row r="179" spans="1:6" ht="47" customHeight="1" x14ac:dyDescent="0.35">
      <c r="A179" s="15" t="s">
        <v>474</v>
      </c>
      <c r="B179" s="6" t="s">
        <v>475</v>
      </c>
      <c r="C179" s="7" t="s">
        <v>476</v>
      </c>
      <c r="D179" s="7" t="s">
        <v>454</v>
      </c>
      <c r="E179" s="22" t="s">
        <v>477</v>
      </c>
      <c r="F179" s="7" t="s">
        <v>478</v>
      </c>
    </row>
    <row r="180" spans="1:6" ht="47" customHeight="1" x14ac:dyDescent="0.35">
      <c r="A180" s="15" t="s">
        <v>547</v>
      </c>
      <c r="B180" s="6" t="s">
        <v>548</v>
      </c>
      <c r="C180" s="7"/>
      <c r="D180" s="7" t="s">
        <v>549</v>
      </c>
      <c r="E180" s="22" t="s">
        <v>550</v>
      </c>
      <c r="F180" s="7" t="s">
        <v>519</v>
      </c>
    </row>
    <row r="181" spans="1:6" ht="47" customHeight="1" x14ac:dyDescent="0.35">
      <c r="A181" s="15" t="s">
        <v>1768</v>
      </c>
      <c r="B181" s="6" t="s">
        <v>1767</v>
      </c>
      <c r="C181" s="7"/>
      <c r="D181" s="6" t="s">
        <v>1054</v>
      </c>
      <c r="E181" s="22" t="s">
        <v>1055</v>
      </c>
      <c r="F181" s="7" t="s">
        <v>15</v>
      </c>
    </row>
    <row r="182" spans="1:6" ht="47" customHeight="1" x14ac:dyDescent="0.35">
      <c r="A182" s="15" t="s">
        <v>1100</v>
      </c>
      <c r="B182" s="6" t="s">
        <v>1101</v>
      </c>
      <c r="C182" s="7"/>
      <c r="D182" s="7" t="s">
        <v>1102</v>
      </c>
      <c r="E182" s="22" t="s">
        <v>1103</v>
      </c>
      <c r="F182" s="7" t="s">
        <v>159</v>
      </c>
    </row>
    <row r="183" spans="1:6" ht="47" customHeight="1" x14ac:dyDescent="0.35">
      <c r="A183" s="15" t="s">
        <v>1014</v>
      </c>
      <c r="B183" s="6" t="s">
        <v>1015</v>
      </c>
      <c r="C183" s="7"/>
      <c r="D183" s="7" t="s">
        <v>1016</v>
      </c>
      <c r="E183" s="22" t="s">
        <v>1017</v>
      </c>
      <c r="F183" s="7" t="s">
        <v>1018</v>
      </c>
    </row>
    <row r="184" spans="1:6" ht="47" customHeight="1" x14ac:dyDescent="0.35">
      <c r="A184" s="15" t="s">
        <v>1458</v>
      </c>
      <c r="B184" s="6" t="s">
        <v>1459</v>
      </c>
      <c r="C184" s="7"/>
      <c r="D184" s="7" t="s">
        <v>1460</v>
      </c>
      <c r="E184" s="22" t="s">
        <v>1461</v>
      </c>
      <c r="F184" s="7" t="s">
        <v>20</v>
      </c>
    </row>
    <row r="185" spans="1:6" ht="47" customHeight="1" x14ac:dyDescent="0.35">
      <c r="A185" s="15" t="s">
        <v>1539</v>
      </c>
      <c r="B185" s="6" t="s">
        <v>1540</v>
      </c>
      <c r="C185" s="7"/>
      <c r="D185" s="7" t="s">
        <v>1520</v>
      </c>
      <c r="E185" s="22" t="s">
        <v>1541</v>
      </c>
      <c r="F185" s="7" t="s">
        <v>20</v>
      </c>
    </row>
    <row r="186" spans="1:6" ht="47" customHeight="1" x14ac:dyDescent="0.35">
      <c r="A186" s="15" t="s">
        <v>1544</v>
      </c>
      <c r="B186" s="6" t="s">
        <v>1545</v>
      </c>
      <c r="C186" s="7"/>
      <c r="D186" s="7" t="s">
        <v>1546</v>
      </c>
      <c r="E186" s="22" t="s">
        <v>1547</v>
      </c>
      <c r="F186" s="7" t="s">
        <v>20</v>
      </c>
    </row>
    <row r="187" spans="1:6" ht="47" customHeight="1" x14ac:dyDescent="0.35">
      <c r="A187" s="15" t="s">
        <v>193</v>
      </c>
      <c r="B187" s="6" t="s">
        <v>192</v>
      </c>
      <c r="C187" s="7"/>
      <c r="D187" s="7" t="s">
        <v>146</v>
      </c>
      <c r="E187" s="22" t="s">
        <v>194</v>
      </c>
      <c r="F187" s="7" t="s">
        <v>15</v>
      </c>
    </row>
    <row r="188" spans="1:6" ht="47" customHeight="1" x14ac:dyDescent="0.35">
      <c r="A188" s="15" t="s">
        <v>41</v>
      </c>
      <c r="B188" s="6" t="s">
        <v>40</v>
      </c>
      <c r="C188" s="7"/>
      <c r="D188" s="7" t="s">
        <v>42</v>
      </c>
      <c r="E188" s="22" t="s">
        <v>43</v>
      </c>
      <c r="F188" s="7" t="s">
        <v>20</v>
      </c>
    </row>
    <row r="189" spans="1:6" ht="47" customHeight="1" x14ac:dyDescent="0.35">
      <c r="A189" s="15" t="s">
        <v>41</v>
      </c>
      <c r="B189" s="6" t="s">
        <v>63</v>
      </c>
      <c r="C189" s="7"/>
      <c r="D189" s="7" t="s">
        <v>64</v>
      </c>
      <c r="E189" s="22" t="s">
        <v>65</v>
      </c>
      <c r="F189" s="7" t="s">
        <v>20</v>
      </c>
    </row>
    <row r="190" spans="1:6" ht="47" customHeight="1" x14ac:dyDescent="0.35">
      <c r="A190" s="15" t="s">
        <v>41</v>
      </c>
      <c r="B190" s="6" t="s">
        <v>73</v>
      </c>
      <c r="C190" s="7"/>
      <c r="D190" s="7" t="s">
        <v>26</v>
      </c>
      <c r="E190" s="22" t="s">
        <v>74</v>
      </c>
      <c r="F190" s="7" t="s">
        <v>20</v>
      </c>
    </row>
    <row r="191" spans="1:6" ht="47" customHeight="1" x14ac:dyDescent="0.35">
      <c r="A191" s="15" t="s">
        <v>41</v>
      </c>
      <c r="B191" s="6" t="s">
        <v>80</v>
      </c>
      <c r="C191" s="7"/>
      <c r="D191" s="7" t="s">
        <v>81</v>
      </c>
      <c r="E191" s="22" t="s">
        <v>82</v>
      </c>
      <c r="F191" s="7" t="s">
        <v>20</v>
      </c>
    </row>
    <row r="192" spans="1:6" ht="60.5" customHeight="1" x14ac:dyDescent="0.35">
      <c r="A192" s="15" t="s">
        <v>41</v>
      </c>
      <c r="B192" s="6" t="s">
        <v>83</v>
      </c>
      <c r="C192" s="7"/>
      <c r="D192" s="7" t="s">
        <v>84</v>
      </c>
      <c r="E192" s="22" t="s">
        <v>85</v>
      </c>
      <c r="F192" s="7" t="s">
        <v>20</v>
      </c>
    </row>
    <row r="193" spans="1:6" ht="47" customHeight="1" x14ac:dyDescent="0.35">
      <c r="A193" s="15" t="s">
        <v>41</v>
      </c>
      <c r="B193" s="6" t="s">
        <v>107</v>
      </c>
      <c r="C193" s="7"/>
      <c r="D193" s="7" t="s">
        <v>108</v>
      </c>
      <c r="E193" s="22" t="s">
        <v>109</v>
      </c>
      <c r="F193" s="7" t="s">
        <v>20</v>
      </c>
    </row>
    <row r="194" spans="1:6" ht="47" customHeight="1" x14ac:dyDescent="0.35">
      <c r="A194" s="15" t="s">
        <v>41</v>
      </c>
      <c r="B194" s="6" t="s">
        <v>110</v>
      </c>
      <c r="C194" s="7"/>
      <c r="D194" s="7" t="s">
        <v>26</v>
      </c>
      <c r="E194" s="22" t="s">
        <v>111</v>
      </c>
      <c r="F194" s="7" t="s">
        <v>20</v>
      </c>
    </row>
    <row r="195" spans="1:6" ht="47" customHeight="1" x14ac:dyDescent="0.35">
      <c r="A195" s="15" t="s">
        <v>41</v>
      </c>
      <c r="B195" s="6" t="s">
        <v>112</v>
      </c>
      <c r="C195" s="7"/>
      <c r="D195" s="7" t="s">
        <v>113</v>
      </c>
      <c r="E195" s="22" t="s">
        <v>114</v>
      </c>
      <c r="F195" s="7" t="s">
        <v>20</v>
      </c>
    </row>
    <row r="196" spans="1:6" ht="47" customHeight="1" x14ac:dyDescent="0.35">
      <c r="A196" s="15" t="s">
        <v>41</v>
      </c>
      <c r="B196" s="6" t="s">
        <v>115</v>
      </c>
      <c r="C196" s="7"/>
      <c r="D196" s="7" t="s">
        <v>116</v>
      </c>
      <c r="E196" s="22" t="s">
        <v>117</v>
      </c>
      <c r="F196" s="7" t="s">
        <v>20</v>
      </c>
    </row>
    <row r="197" spans="1:6" ht="47" customHeight="1" x14ac:dyDescent="0.35">
      <c r="A197" s="15" t="s">
        <v>41</v>
      </c>
      <c r="B197" s="6" t="s">
        <v>125</v>
      </c>
      <c r="C197" s="7"/>
      <c r="D197" s="7" t="s">
        <v>34</v>
      </c>
      <c r="E197" s="22" t="s">
        <v>126</v>
      </c>
      <c r="F197" s="7" t="s">
        <v>20</v>
      </c>
    </row>
    <row r="198" spans="1:6" ht="47" customHeight="1" x14ac:dyDescent="0.35">
      <c r="A198" s="15" t="s">
        <v>41</v>
      </c>
      <c r="B198" s="6" t="s">
        <v>148</v>
      </c>
      <c r="C198" s="7"/>
      <c r="D198" s="7" t="s">
        <v>149</v>
      </c>
      <c r="E198" s="22" t="s">
        <v>150</v>
      </c>
      <c r="F198" s="7" t="s">
        <v>20</v>
      </c>
    </row>
    <row r="199" spans="1:6" ht="47" customHeight="1" x14ac:dyDescent="0.35">
      <c r="A199" s="15" t="s">
        <v>41</v>
      </c>
      <c r="B199" s="6" t="s">
        <v>151</v>
      </c>
      <c r="C199" s="7"/>
      <c r="D199" s="7" t="s">
        <v>30</v>
      </c>
      <c r="E199" s="22" t="s">
        <v>152</v>
      </c>
      <c r="F199" s="7" t="s">
        <v>20</v>
      </c>
    </row>
    <row r="200" spans="1:6" ht="47" customHeight="1" x14ac:dyDescent="0.35">
      <c r="A200" s="15" t="s">
        <v>41</v>
      </c>
      <c r="B200" s="6" t="s">
        <v>156</v>
      </c>
      <c r="C200" s="7"/>
      <c r="D200" s="7" t="s">
        <v>157</v>
      </c>
      <c r="E200" s="22" t="s">
        <v>158</v>
      </c>
      <c r="F200" s="7" t="s">
        <v>159</v>
      </c>
    </row>
    <row r="201" spans="1:6" ht="47" customHeight="1" x14ac:dyDescent="0.35">
      <c r="A201" s="15" t="s">
        <v>1760</v>
      </c>
      <c r="B201" s="6" t="s">
        <v>130</v>
      </c>
      <c r="C201" s="7"/>
      <c r="D201" s="7" t="s">
        <v>131</v>
      </c>
      <c r="E201" s="22" t="s">
        <v>132</v>
      </c>
      <c r="F201" s="7" t="s">
        <v>20</v>
      </c>
    </row>
    <row r="202" spans="1:6" ht="47" customHeight="1" x14ac:dyDescent="0.35">
      <c r="A202" s="15" t="s">
        <v>958</v>
      </c>
      <c r="B202" s="6" t="s">
        <v>959</v>
      </c>
      <c r="C202" s="7"/>
      <c r="D202" s="7" t="s">
        <v>960</v>
      </c>
      <c r="E202" s="22" t="s">
        <v>961</v>
      </c>
      <c r="F202" s="7" t="s">
        <v>519</v>
      </c>
    </row>
    <row r="203" spans="1:6" ht="47" customHeight="1" x14ac:dyDescent="0.35">
      <c r="A203" s="15" t="s">
        <v>958</v>
      </c>
      <c r="B203" s="6" t="s">
        <v>962</v>
      </c>
      <c r="C203" s="7"/>
      <c r="D203" s="7" t="s">
        <v>963</v>
      </c>
      <c r="E203" s="22" t="s">
        <v>964</v>
      </c>
      <c r="F203" s="7" t="s">
        <v>519</v>
      </c>
    </row>
    <row r="204" spans="1:6" ht="47" customHeight="1" x14ac:dyDescent="0.35">
      <c r="A204" s="15" t="s">
        <v>907</v>
      </c>
      <c r="B204" s="6" t="s">
        <v>908</v>
      </c>
      <c r="C204" s="7"/>
      <c r="D204" s="7" t="s">
        <v>909</v>
      </c>
      <c r="E204" s="22" t="s">
        <v>910</v>
      </c>
      <c r="F204" s="7" t="s">
        <v>519</v>
      </c>
    </row>
    <row r="205" spans="1:6" ht="47" customHeight="1" x14ac:dyDescent="0.35">
      <c r="A205" s="15" t="s">
        <v>1704</v>
      </c>
      <c r="B205" s="6" t="s">
        <v>1705</v>
      </c>
      <c r="C205" s="7"/>
      <c r="D205" s="7" t="s">
        <v>1706</v>
      </c>
      <c r="E205" s="22" t="s">
        <v>1707</v>
      </c>
      <c r="F205" s="7" t="s">
        <v>159</v>
      </c>
    </row>
    <row r="206" spans="1:6" ht="47" customHeight="1" x14ac:dyDescent="0.35">
      <c r="A206" s="15" t="s">
        <v>981</v>
      </c>
      <c r="B206" s="6" t="s">
        <v>982</v>
      </c>
      <c r="C206" s="7"/>
      <c r="D206" s="7" t="s">
        <v>983</v>
      </c>
      <c r="E206" s="22" t="s">
        <v>984</v>
      </c>
      <c r="F206" s="7" t="s">
        <v>15</v>
      </c>
    </row>
    <row r="207" spans="1:6" ht="47" customHeight="1" x14ac:dyDescent="0.35">
      <c r="A207" s="15" t="s">
        <v>145</v>
      </c>
      <c r="B207" s="6" t="s">
        <v>144</v>
      </c>
      <c r="C207" s="7"/>
      <c r="D207" s="7" t="s">
        <v>146</v>
      </c>
      <c r="E207" s="22" t="s">
        <v>147</v>
      </c>
      <c r="F207" s="7" t="s">
        <v>20</v>
      </c>
    </row>
    <row r="208" spans="1:6" ht="47" customHeight="1" x14ac:dyDescent="0.35">
      <c r="A208" s="15" t="s">
        <v>436</v>
      </c>
      <c r="B208" s="6" t="s">
        <v>437</v>
      </c>
      <c r="C208" s="7"/>
      <c r="D208" s="7" t="s">
        <v>438</v>
      </c>
      <c r="E208" s="22" t="s">
        <v>439</v>
      </c>
      <c r="F208" s="7" t="s">
        <v>159</v>
      </c>
    </row>
    <row r="209" spans="1:6" ht="47" customHeight="1" x14ac:dyDescent="0.35">
      <c r="A209" s="15" t="s">
        <v>637</v>
      </c>
      <c r="B209" s="6" t="s">
        <v>638</v>
      </c>
      <c r="C209" s="7" t="s">
        <v>639</v>
      </c>
      <c r="D209" s="7" t="s">
        <v>640</v>
      </c>
      <c r="E209" s="22" t="s">
        <v>641</v>
      </c>
      <c r="F209" s="7" t="s">
        <v>621</v>
      </c>
    </row>
    <row r="210" spans="1:6" ht="47" customHeight="1" x14ac:dyDescent="0.35">
      <c r="A210" s="15" t="s">
        <v>400</v>
      </c>
      <c r="B210" s="6" t="s">
        <v>401</v>
      </c>
      <c r="C210" s="7"/>
      <c r="D210" s="7" t="s">
        <v>402</v>
      </c>
      <c r="E210" s="22" t="s">
        <v>403</v>
      </c>
      <c r="F210" s="7" t="s">
        <v>159</v>
      </c>
    </row>
    <row r="211" spans="1:6" ht="47" customHeight="1" x14ac:dyDescent="0.35">
      <c r="A211" s="15" t="s">
        <v>336</v>
      </c>
      <c r="B211" s="6" t="s">
        <v>337</v>
      </c>
      <c r="C211" s="7" t="s">
        <v>338</v>
      </c>
      <c r="D211" s="7" t="s">
        <v>339</v>
      </c>
      <c r="E211" s="22" t="s">
        <v>340</v>
      </c>
      <c r="F211" s="7" t="s">
        <v>159</v>
      </c>
    </row>
    <row r="212" spans="1:6" ht="47" customHeight="1" x14ac:dyDescent="0.35">
      <c r="A212" s="15" t="s">
        <v>262</v>
      </c>
      <c r="B212" s="6" t="s">
        <v>261</v>
      </c>
      <c r="C212" s="7" t="s">
        <v>202</v>
      </c>
      <c r="D212" s="7" t="s">
        <v>263</v>
      </c>
      <c r="E212" s="22" t="s">
        <v>264</v>
      </c>
      <c r="F212" s="7" t="s">
        <v>10</v>
      </c>
    </row>
    <row r="213" spans="1:6" ht="47" customHeight="1" x14ac:dyDescent="0.35">
      <c r="A213" s="15" t="s">
        <v>1486</v>
      </c>
      <c r="B213" s="6" t="s">
        <v>1487</v>
      </c>
      <c r="C213" s="7"/>
      <c r="D213" s="7" t="s">
        <v>1488</v>
      </c>
      <c r="E213" s="22" t="s">
        <v>1489</v>
      </c>
      <c r="F213" s="7" t="s">
        <v>159</v>
      </c>
    </row>
    <row r="214" spans="1:6" ht="47" customHeight="1" x14ac:dyDescent="0.35">
      <c r="A214" s="15" t="s">
        <v>1486</v>
      </c>
      <c r="B214" s="6" t="s">
        <v>1487</v>
      </c>
      <c r="C214" s="7"/>
      <c r="D214" s="7" t="s">
        <v>1488</v>
      </c>
      <c r="E214" s="22" t="s">
        <v>1489</v>
      </c>
      <c r="F214" s="7" t="s">
        <v>159</v>
      </c>
    </row>
    <row r="215" spans="1:6" ht="47" customHeight="1" x14ac:dyDescent="0.35">
      <c r="A215" s="15" t="s">
        <v>971</v>
      </c>
      <c r="B215" s="6" t="s">
        <v>972</v>
      </c>
      <c r="C215" s="7"/>
      <c r="D215" s="7" t="s">
        <v>973</v>
      </c>
      <c r="E215" s="22" t="s">
        <v>974</v>
      </c>
      <c r="F215" s="7" t="s">
        <v>159</v>
      </c>
    </row>
    <row r="216" spans="1:6" ht="47" customHeight="1" x14ac:dyDescent="0.35">
      <c r="A216" s="15" t="s">
        <v>1482</v>
      </c>
      <c r="B216" s="6" t="s">
        <v>1483</v>
      </c>
      <c r="C216" s="7"/>
      <c r="D216" s="7" t="s">
        <v>1484</v>
      </c>
      <c r="E216" s="22" t="s">
        <v>1485</v>
      </c>
      <c r="F216" s="7" t="s">
        <v>20</v>
      </c>
    </row>
    <row r="217" spans="1:6" ht="47" customHeight="1" x14ac:dyDescent="0.35">
      <c r="A217" s="15" t="s">
        <v>903</v>
      </c>
      <c r="B217" s="6" t="s">
        <v>904</v>
      </c>
      <c r="C217" s="7"/>
      <c r="D217" s="7" t="s">
        <v>905</v>
      </c>
      <c r="E217" s="22" t="s">
        <v>906</v>
      </c>
      <c r="F217" s="7" t="s">
        <v>519</v>
      </c>
    </row>
    <row r="218" spans="1:6" ht="47" customHeight="1" x14ac:dyDescent="0.35">
      <c r="A218" s="15" t="s">
        <v>134</v>
      </c>
      <c r="B218" s="6" t="s">
        <v>133</v>
      </c>
      <c r="C218" s="7"/>
      <c r="D218" s="7" t="s">
        <v>135</v>
      </c>
      <c r="E218" s="22" t="s">
        <v>136</v>
      </c>
      <c r="F218" s="7" t="s">
        <v>20</v>
      </c>
    </row>
    <row r="219" spans="1:6" ht="47" customHeight="1" x14ac:dyDescent="0.35">
      <c r="A219" s="15" t="s">
        <v>838</v>
      </c>
      <c r="B219" s="6" t="s">
        <v>839</v>
      </c>
      <c r="C219" s="7" t="s">
        <v>202</v>
      </c>
      <c r="D219" s="7" t="s">
        <v>840</v>
      </c>
      <c r="E219" s="22" t="s">
        <v>841</v>
      </c>
      <c r="F219" s="7" t="s">
        <v>519</v>
      </c>
    </row>
    <row r="220" spans="1:6" ht="47" customHeight="1" x14ac:dyDescent="0.35">
      <c r="A220" s="15" t="s">
        <v>49</v>
      </c>
      <c r="B220" s="6" t="s">
        <v>48</v>
      </c>
      <c r="C220" s="7"/>
      <c r="D220" s="7" t="s">
        <v>50</v>
      </c>
      <c r="E220" s="22" t="s">
        <v>51</v>
      </c>
      <c r="F220" s="7" t="s">
        <v>20</v>
      </c>
    </row>
    <row r="221" spans="1:6" ht="47" customHeight="1" x14ac:dyDescent="0.35">
      <c r="A221" s="15" t="s">
        <v>49</v>
      </c>
      <c r="B221" s="6" t="s">
        <v>71</v>
      </c>
      <c r="C221" s="7"/>
      <c r="D221" s="7" t="s">
        <v>26</v>
      </c>
      <c r="E221" s="22" t="s">
        <v>72</v>
      </c>
      <c r="F221" s="7" t="s">
        <v>20</v>
      </c>
    </row>
    <row r="222" spans="1:6" ht="47" customHeight="1" x14ac:dyDescent="0.35">
      <c r="A222" s="15" t="s">
        <v>49</v>
      </c>
      <c r="B222" s="6" t="s">
        <v>97</v>
      </c>
      <c r="C222" s="7"/>
      <c r="D222" s="7" t="s">
        <v>98</v>
      </c>
      <c r="E222" s="22" t="s">
        <v>99</v>
      </c>
      <c r="F222" s="7" t="s">
        <v>20</v>
      </c>
    </row>
    <row r="223" spans="1:6" ht="47" customHeight="1" x14ac:dyDescent="0.35">
      <c r="A223" s="15" t="s">
        <v>49</v>
      </c>
      <c r="B223" s="6" t="s">
        <v>185</v>
      </c>
      <c r="C223" s="7"/>
      <c r="D223" s="7" t="s">
        <v>186</v>
      </c>
      <c r="E223" s="22" t="s">
        <v>187</v>
      </c>
      <c r="F223" s="7" t="s">
        <v>20</v>
      </c>
    </row>
    <row r="224" spans="1:6" ht="47" customHeight="1" x14ac:dyDescent="0.35">
      <c r="A224" s="15" t="s">
        <v>1428</v>
      </c>
      <c r="B224" s="6" t="s">
        <v>1429</v>
      </c>
      <c r="C224" s="7"/>
      <c r="D224" s="7" t="s">
        <v>321</v>
      </c>
      <c r="E224" s="22" t="s">
        <v>1430</v>
      </c>
      <c r="F224" s="7" t="s">
        <v>159</v>
      </c>
    </row>
    <row r="225" spans="1:6" ht="47" customHeight="1" x14ac:dyDescent="0.35">
      <c r="A225" s="15" t="s">
        <v>179</v>
      </c>
      <c r="B225" s="6" t="s">
        <v>178</v>
      </c>
      <c r="C225" s="7"/>
      <c r="D225" s="7" t="s">
        <v>180</v>
      </c>
      <c r="E225" s="22" t="s">
        <v>181</v>
      </c>
      <c r="F225" s="7" t="s">
        <v>20</v>
      </c>
    </row>
    <row r="226" spans="1:6" ht="47" customHeight="1" x14ac:dyDescent="0.35">
      <c r="A226" s="15" t="s">
        <v>675</v>
      </c>
      <c r="B226" s="6" t="s">
        <v>676</v>
      </c>
      <c r="C226" s="7"/>
      <c r="D226" s="7" t="s">
        <v>677</v>
      </c>
      <c r="E226" s="22" t="s">
        <v>678</v>
      </c>
      <c r="F226" s="7" t="s">
        <v>621</v>
      </c>
    </row>
    <row r="227" spans="1:6" ht="47" customHeight="1" x14ac:dyDescent="0.35">
      <c r="A227" s="15" t="s">
        <v>1084</v>
      </c>
      <c r="B227" s="6" t="s">
        <v>1085</v>
      </c>
      <c r="C227" s="7"/>
      <c r="D227" s="7" t="s">
        <v>1086</v>
      </c>
      <c r="E227" s="22" t="s">
        <v>1087</v>
      </c>
      <c r="F227" s="7" t="s">
        <v>159</v>
      </c>
    </row>
    <row r="228" spans="1:6" ht="47" customHeight="1" x14ac:dyDescent="0.35">
      <c r="A228" s="15" t="s">
        <v>1522</v>
      </c>
      <c r="B228" s="6" t="s">
        <v>1523</v>
      </c>
      <c r="C228" s="7" t="s">
        <v>1524</v>
      </c>
      <c r="D228" s="7" t="s">
        <v>1525</v>
      </c>
      <c r="E228" s="22" t="s">
        <v>1526</v>
      </c>
      <c r="F228" s="7" t="s">
        <v>20</v>
      </c>
    </row>
    <row r="229" spans="1:6" ht="47" customHeight="1" x14ac:dyDescent="0.35">
      <c r="A229" s="15" t="s">
        <v>1614</v>
      </c>
      <c r="B229" s="6" t="s">
        <v>1615</v>
      </c>
      <c r="C229" s="7"/>
      <c r="D229" s="7" t="s">
        <v>1616</v>
      </c>
      <c r="E229" s="22" t="s">
        <v>1617</v>
      </c>
      <c r="F229" s="7" t="s">
        <v>159</v>
      </c>
    </row>
    <row r="230" spans="1:6" ht="47" customHeight="1" x14ac:dyDescent="0.35">
      <c r="A230" s="15" t="s">
        <v>729</v>
      </c>
      <c r="B230" s="6" t="s">
        <v>730</v>
      </c>
      <c r="C230" s="7"/>
      <c r="D230" s="7" t="s">
        <v>731</v>
      </c>
      <c r="E230" s="22" t="s">
        <v>732</v>
      </c>
      <c r="F230" s="7" t="s">
        <v>621</v>
      </c>
    </row>
    <row r="231" spans="1:6" ht="47" customHeight="1" x14ac:dyDescent="0.35">
      <c r="A231" s="15" t="s">
        <v>381</v>
      </c>
      <c r="B231" s="6" t="s">
        <v>382</v>
      </c>
      <c r="C231" s="7"/>
      <c r="D231" s="7" t="s">
        <v>383</v>
      </c>
      <c r="E231" s="22" t="s">
        <v>384</v>
      </c>
      <c r="F231" s="7" t="s">
        <v>20</v>
      </c>
    </row>
    <row r="232" spans="1:6" ht="47" customHeight="1" x14ac:dyDescent="0.35">
      <c r="A232" s="15" t="s">
        <v>1104</v>
      </c>
      <c r="B232" s="6" t="s">
        <v>1105</v>
      </c>
      <c r="C232" s="7"/>
      <c r="D232" s="7" t="s">
        <v>1102</v>
      </c>
      <c r="E232" s="22" t="s">
        <v>1106</v>
      </c>
      <c r="F232" s="7" t="s">
        <v>159</v>
      </c>
    </row>
    <row r="233" spans="1:6" ht="47" customHeight="1" x14ac:dyDescent="0.35">
      <c r="A233" s="15" t="s">
        <v>17</v>
      </c>
      <c r="B233" s="6" t="s">
        <v>16</v>
      </c>
      <c r="C233" s="7"/>
      <c r="D233" s="7" t="s">
        <v>18</v>
      </c>
      <c r="E233" s="22" t="s">
        <v>19</v>
      </c>
      <c r="F233" s="7" t="s">
        <v>20</v>
      </c>
    </row>
    <row r="234" spans="1:6" ht="47" customHeight="1" x14ac:dyDescent="0.35">
      <c r="A234" s="15" t="s">
        <v>539</v>
      </c>
      <c r="B234" s="6" t="s">
        <v>540</v>
      </c>
      <c r="C234" s="7"/>
      <c r="D234" s="7" t="s">
        <v>541</v>
      </c>
      <c r="E234" s="22" t="s">
        <v>542</v>
      </c>
      <c r="F234" s="7" t="s">
        <v>519</v>
      </c>
    </row>
    <row r="235" spans="1:6" ht="47" customHeight="1" x14ac:dyDescent="0.35">
      <c r="A235" s="15" t="s">
        <v>1646</v>
      </c>
      <c r="B235" s="6" t="s">
        <v>1647</v>
      </c>
      <c r="C235" s="7"/>
      <c r="D235" s="7" t="s">
        <v>1648</v>
      </c>
      <c r="E235" s="22" t="s">
        <v>1649</v>
      </c>
      <c r="F235" s="7" t="s">
        <v>159</v>
      </c>
    </row>
    <row r="236" spans="1:6" ht="47" customHeight="1" x14ac:dyDescent="0.35">
      <c r="A236" s="15" t="s">
        <v>1490</v>
      </c>
      <c r="B236" s="6" t="s">
        <v>1491</v>
      </c>
      <c r="C236" s="7"/>
      <c r="D236" s="7" t="s">
        <v>1492</v>
      </c>
      <c r="E236" s="22" t="s">
        <v>1493</v>
      </c>
      <c r="F236" s="7" t="s">
        <v>20</v>
      </c>
    </row>
    <row r="237" spans="1:6" ht="47" customHeight="1" x14ac:dyDescent="0.35">
      <c r="A237" s="15" t="s">
        <v>411</v>
      </c>
      <c r="B237" s="6" t="s">
        <v>412</v>
      </c>
      <c r="C237" s="7"/>
      <c r="D237" s="7" t="s">
        <v>413</v>
      </c>
      <c r="E237" s="22" t="s">
        <v>414</v>
      </c>
      <c r="F237" s="7" t="s">
        <v>159</v>
      </c>
    </row>
    <row r="238" spans="1:6" ht="47" customHeight="1" x14ac:dyDescent="0.35">
      <c r="A238" s="15" t="s">
        <v>1575</v>
      </c>
      <c r="B238" s="6" t="s">
        <v>1576</v>
      </c>
      <c r="C238" s="7"/>
      <c r="D238" s="7" t="s">
        <v>1559</v>
      </c>
      <c r="E238" s="22" t="s">
        <v>1577</v>
      </c>
      <c r="F238" s="7" t="s">
        <v>1561</v>
      </c>
    </row>
    <row r="239" spans="1:6" ht="47" customHeight="1" x14ac:dyDescent="0.35">
      <c r="A239" s="15" t="s">
        <v>1575</v>
      </c>
      <c r="B239" s="6" t="s">
        <v>1576</v>
      </c>
      <c r="C239" s="7"/>
      <c r="D239" s="7" t="s">
        <v>1559</v>
      </c>
      <c r="E239" s="22" t="s">
        <v>1577</v>
      </c>
      <c r="F239" s="7" t="s">
        <v>1561</v>
      </c>
    </row>
    <row r="240" spans="1:6" ht="47" customHeight="1" x14ac:dyDescent="0.35">
      <c r="A240" s="15" t="s">
        <v>842</v>
      </c>
      <c r="B240" s="6" t="s">
        <v>843</v>
      </c>
      <c r="C240" s="7"/>
      <c r="D240" s="7" t="s">
        <v>844</v>
      </c>
      <c r="E240" s="22" t="s">
        <v>845</v>
      </c>
      <c r="F240" s="7" t="s">
        <v>519</v>
      </c>
    </row>
    <row r="241" spans="1:6" ht="47" customHeight="1" x14ac:dyDescent="0.35">
      <c r="A241" s="15" t="s">
        <v>1336</v>
      </c>
      <c r="B241" s="6" t="s">
        <v>1337</v>
      </c>
      <c r="C241" s="7"/>
      <c r="D241" s="7" t="s">
        <v>1273</v>
      </c>
      <c r="E241" s="22" t="s">
        <v>1338</v>
      </c>
      <c r="F241" s="7" t="s">
        <v>70</v>
      </c>
    </row>
    <row r="242" spans="1:6" ht="47" customHeight="1" x14ac:dyDescent="0.35">
      <c r="A242" s="15" t="s">
        <v>1761</v>
      </c>
      <c r="B242" s="6" t="s">
        <v>1749</v>
      </c>
      <c r="C242" s="7" t="s">
        <v>197</v>
      </c>
      <c r="D242" s="7" t="s">
        <v>8</v>
      </c>
      <c r="E242" s="7" t="s">
        <v>1750</v>
      </c>
      <c r="F242" s="7" t="s">
        <v>159</v>
      </c>
    </row>
    <row r="243" spans="1:6" ht="47" customHeight="1" x14ac:dyDescent="0.35">
      <c r="A243" s="15" t="s">
        <v>1762</v>
      </c>
      <c r="B243" s="6" t="s">
        <v>1744</v>
      </c>
      <c r="C243" s="7" t="s">
        <v>1745</v>
      </c>
      <c r="D243" s="7" t="s">
        <v>321</v>
      </c>
      <c r="E243" s="22" t="s">
        <v>1746</v>
      </c>
      <c r="F243" s="7" t="s">
        <v>159</v>
      </c>
    </row>
    <row r="244" spans="1:6" ht="47" customHeight="1" x14ac:dyDescent="0.35">
      <c r="A244" s="15" t="s">
        <v>1762</v>
      </c>
      <c r="B244" s="6" t="s">
        <v>1747</v>
      </c>
      <c r="C244" s="7" t="s">
        <v>329</v>
      </c>
      <c r="D244" s="7" t="s">
        <v>321</v>
      </c>
      <c r="E244" s="22" t="s">
        <v>1748</v>
      </c>
      <c r="F244" s="7" t="s">
        <v>159</v>
      </c>
    </row>
    <row r="245" spans="1:6" ht="47" customHeight="1" x14ac:dyDescent="0.35">
      <c r="A245" s="16" t="str">
        <f ca="1">IFERROR(__xludf.DUMMYFUNCTION("""COMPUTED_VALUE"""),"Αισχύλος, 525-456 π.Χ.")</f>
        <v>Αισχύλος, 525-456 π.Χ.</v>
      </c>
      <c r="B245" s="1" t="str">
        <f ca="1">IFERROR(__xludf.DUMMYFUNCTION("""COMPUTED_VALUE"""),"Αισχύλου Χοηφόροι ; / αρχαίον κείμενον-εισαγωγή-μετάφρασις-σχόλια Ερρίκου Χατζηανέστη.")</f>
        <v>Αισχύλου Χοηφόροι ; / αρχαίον κείμενον-εισαγωγή-μετάφρασις-σχόλια Ερρίκου Χατζηανέστη.</v>
      </c>
      <c r="C245" s="2" t="str">
        <f ca="1">IFERROR(__xludf.DUMMYFUNCTION("""COMPUTED_VALUE"""),"")</f>
        <v/>
      </c>
      <c r="D245" s="3" t="str">
        <f ca="1">IFERROR(__xludf.DUMMYFUNCTION("""COMPUTED_VALUE"""),"Αθήναι : Ιωάννου Ν. Ζαχαρόπουλου, 1957.")</f>
        <v>Αθήναι : Ιωάννου Ν. Ζαχαρόπουλου, 1957.</v>
      </c>
      <c r="E245" s="23" t="str">
        <f ca="1">IFERROR(__xludf.DUMMYFUNCTION("""COMPUTED_VALUE"""),"82 Αισχ χ/ευ 1957")</f>
        <v>82 Αισχ χ/ευ 1957</v>
      </c>
      <c r="F245" s="27" t="str">
        <f ca="1">IFERROR(__xludf.DUMMYFUNCTION("""COMPUTED_VALUE"""),"2ος όροφος")</f>
        <v>2ος όροφος</v>
      </c>
    </row>
    <row r="246" spans="1:6" ht="47" customHeight="1" x14ac:dyDescent="0.35">
      <c r="A246" s="15" t="s">
        <v>323</v>
      </c>
      <c r="B246" s="6" t="s">
        <v>324</v>
      </c>
      <c r="C246" s="7" t="s">
        <v>197</v>
      </c>
      <c r="D246" s="7" t="s">
        <v>325</v>
      </c>
      <c r="E246" s="22" t="s">
        <v>326</v>
      </c>
      <c r="F246" s="7" t="s">
        <v>159</v>
      </c>
    </row>
    <row r="247" spans="1:6" ht="47" customHeight="1" x14ac:dyDescent="0.35">
      <c r="A247" s="15" t="s">
        <v>415</v>
      </c>
      <c r="B247" s="6" t="s">
        <v>416</v>
      </c>
      <c r="C247" s="7" t="s">
        <v>417</v>
      </c>
      <c r="D247" s="7" t="s">
        <v>418</v>
      </c>
      <c r="E247" s="7" t="s">
        <v>419</v>
      </c>
      <c r="F247" s="7" t="s">
        <v>70</v>
      </c>
    </row>
    <row r="248" spans="1:6" ht="47" customHeight="1" x14ac:dyDescent="0.35">
      <c r="A248" s="15" t="s">
        <v>310</v>
      </c>
      <c r="B248" s="6" t="s">
        <v>311</v>
      </c>
      <c r="C248" s="7"/>
      <c r="D248" s="7" t="s">
        <v>312</v>
      </c>
      <c r="E248" s="22" t="s">
        <v>313</v>
      </c>
      <c r="F248" s="7" t="s">
        <v>70</v>
      </c>
    </row>
    <row r="249" spans="1:6" ht="47" customHeight="1" x14ac:dyDescent="0.35">
      <c r="A249" s="15" t="s">
        <v>479</v>
      </c>
      <c r="B249" s="6" t="s">
        <v>480</v>
      </c>
      <c r="C249" s="7"/>
      <c r="D249" s="7" t="s">
        <v>481</v>
      </c>
      <c r="E249" s="22" t="s">
        <v>482</v>
      </c>
      <c r="F249" s="7" t="s">
        <v>159</v>
      </c>
    </row>
    <row r="250" spans="1:6" ht="47" customHeight="1" x14ac:dyDescent="0.35">
      <c r="A250" s="16" t="str">
        <f ca="1">IFERROR(__xludf.DUMMYFUNCTION("""COMPUTED_VALUE"""),"Αντιφών, ο Ραμνούσιος, περ. 480-411.")</f>
        <v>Αντιφών, ο Ραμνούσιος, περ. 480-411.</v>
      </c>
      <c r="B250" s="1" t="str">
        <f ca="1">IFERROR(__xludf.DUMMYFUNCTION("""COMPUTED_VALUE"""),"Λόγοι / Αντιφών ; επιμέλεια Γιάννης Κορδάτος ; μετάφραση Ν. Δενδρινού.")</f>
        <v>Λόγοι / Αντιφών ; επιμέλεια Γιάννης Κορδάτος ; μετάφραση Ν. Δενδρινού.</v>
      </c>
      <c r="C250" s="2" t="str">
        <f ca="1">IFERROR(__xludf.DUMMYFUNCTION("""COMPUTED_VALUE"""),"")</f>
        <v/>
      </c>
      <c r="D250" s="3" t="str">
        <f ca="1">IFERROR(__xludf.DUMMYFUNCTION("""COMPUTED_VALUE"""),"Αθήνα : Ζαχαρόπουλος, [19--]")</f>
        <v>Αθήνα : Ζαχαρόπουλος, [19--]</v>
      </c>
      <c r="E250" s="23" t="str">
        <f ca="1">IFERROR(__xludf.DUMMYFUNCTION("""COMPUTED_VALUE"""),"82 ΑντιΡ λ [19--]")</f>
        <v>82 ΑντιΡ λ [19--]</v>
      </c>
      <c r="F250" s="27" t="str">
        <f ca="1">IFERROR(__xludf.DUMMYFUNCTION("""COMPUTED_VALUE"""),"2ος όροφος")</f>
        <v>2ος όροφος</v>
      </c>
    </row>
    <row r="251" spans="1:6" ht="47" customHeight="1" x14ac:dyDescent="0.35">
      <c r="A251" s="15" t="s">
        <v>775</v>
      </c>
      <c r="B251" s="6" t="s">
        <v>776</v>
      </c>
      <c r="C251" s="7"/>
      <c r="D251" s="7" t="s">
        <v>777</v>
      </c>
      <c r="E251" s="22" t="s">
        <v>778</v>
      </c>
      <c r="F251" s="7" t="s">
        <v>20</v>
      </c>
    </row>
    <row r="252" spans="1:6" ht="47" customHeight="1" x14ac:dyDescent="0.35">
      <c r="A252" s="15" t="s">
        <v>746</v>
      </c>
      <c r="B252" s="6" t="s">
        <v>779</v>
      </c>
      <c r="C252" s="7"/>
      <c r="D252" s="7" t="s">
        <v>780</v>
      </c>
      <c r="E252" s="22" t="s">
        <v>781</v>
      </c>
      <c r="F252" s="7" t="s">
        <v>15</v>
      </c>
    </row>
    <row r="253" spans="1:6" ht="47" customHeight="1" x14ac:dyDescent="0.35">
      <c r="A253" s="15" t="s">
        <v>746</v>
      </c>
      <c r="B253" s="6" t="s">
        <v>747</v>
      </c>
      <c r="C253" s="7"/>
      <c r="D253" s="7" t="s">
        <v>748</v>
      </c>
      <c r="E253" s="22" t="s">
        <v>749</v>
      </c>
      <c r="F253" s="7" t="s">
        <v>621</v>
      </c>
    </row>
    <row r="254" spans="1:6" ht="47" customHeight="1" x14ac:dyDescent="0.35">
      <c r="A254" s="15" t="s">
        <v>240</v>
      </c>
      <c r="B254" s="6" t="s">
        <v>239</v>
      </c>
      <c r="C254" s="7" t="s">
        <v>241</v>
      </c>
      <c r="D254" s="7" t="s">
        <v>242</v>
      </c>
      <c r="E254" s="7" t="s">
        <v>243</v>
      </c>
      <c r="F254" s="7" t="s">
        <v>70</v>
      </c>
    </row>
    <row r="255" spans="1:6" ht="47" customHeight="1" x14ac:dyDescent="0.35">
      <c r="A255" s="15" t="s">
        <v>737</v>
      </c>
      <c r="B255" s="6" t="s">
        <v>738</v>
      </c>
      <c r="C255" s="7" t="s">
        <v>739</v>
      </c>
      <c r="D255" s="7" t="s">
        <v>740</v>
      </c>
      <c r="E255" s="7" t="s">
        <v>741</v>
      </c>
      <c r="F255" s="7" t="s">
        <v>621</v>
      </c>
    </row>
    <row r="256" spans="1:6" ht="47" customHeight="1" x14ac:dyDescent="0.35">
      <c r="A256" s="15" t="s">
        <v>606</v>
      </c>
      <c r="B256" s="6" t="s">
        <v>607</v>
      </c>
      <c r="C256" s="7"/>
      <c r="D256" s="7" t="s">
        <v>8</v>
      </c>
      <c r="E256" s="22" t="s">
        <v>608</v>
      </c>
      <c r="F256" s="7" t="s">
        <v>609</v>
      </c>
    </row>
    <row r="257" spans="1:6" ht="47" customHeight="1" x14ac:dyDescent="0.35">
      <c r="A257" s="16" t="str">
        <f ca="1">IFERROR(__xludf.DUMMYFUNCTION("""COMPUTED_VALUE"""),"Βασιλάκη, Κατερίνα Θ.")</f>
        <v>Βασιλάκη, Κατερίνα Θ.</v>
      </c>
      <c r="B257" s="1" t="str">
        <f ca="1">IFERROR(__xludf.DUMMYFUNCTION("""COMPUTED_VALUE"""),"Πρακτικά θέματα εμπράγματου δικαίου / Κατερίνας Θ. Βασιλάκη.")</f>
        <v>Πρακτικά θέματα εμπράγματου δικαίου / Κατερίνας Θ. Βασιλάκη.</v>
      </c>
      <c r="C257" s="2" t="str">
        <f ca="1">IFERROR(__xludf.DUMMYFUNCTION("""COMPUTED_VALUE"""),"")</f>
        <v/>
      </c>
      <c r="D257" s="3" t="str">
        <f ca="1">IFERROR(__xludf.DUMMYFUNCTION("""COMPUTED_VALUE"""),"Αθήνα, [Νομικά Φροντιστήρια Χάρη Βασιλάκη] [1981]")</f>
        <v>Αθήνα, [Νομικά Φροντιστήρια Χάρη Βασιλάκη] [1981]</v>
      </c>
      <c r="E257" s="23" t="str">
        <f ca="1">IFERROR(__xludf.DUMMYFUNCTION("""COMPUTED_VALUE"""),"347.2(495)(076) ΒασΚ π [1981]")</f>
        <v>347.2(495)(076) ΒασΚ π [1981]</v>
      </c>
      <c r="F257" s="27" t="str">
        <f ca="1">IFERROR(__xludf.DUMMYFUNCTION("""COMPUTED_VALUE"""),"Αίθουσα Αστικού και Αστικού Δικονομικού Δικαίου")</f>
        <v>Αίθουσα Αστικού και Αστικού Δικονομικού Δικαίου</v>
      </c>
    </row>
    <row r="258" spans="1:6" ht="47" customHeight="1" x14ac:dyDescent="0.35">
      <c r="A258" s="16" t="str">
        <f ca="1">IFERROR(__xludf.DUMMYFUNCTION("""COMPUTED_VALUE"""),"Βασιλάκης, Θεοχάρης Ν.")</f>
        <v>Βασιλάκης, Θεοχάρης Ν.</v>
      </c>
      <c r="B258" s="1" t="str">
        <f ca="1">IFERROR(__xludf.DUMMYFUNCTION("""COMPUTED_VALUE"""),"Πρακτικά θέματα κληρονομικού δικαίου / Θεοχάρη Βασιλάκη.")</f>
        <v>Πρακτικά θέματα κληρονομικού δικαίου / Θεοχάρη Βασιλάκη.</v>
      </c>
      <c r="C258" s="2" t="str">
        <f ca="1">IFERROR(__xludf.DUMMYFUNCTION("""COMPUTED_VALUE"""),"")</f>
        <v/>
      </c>
      <c r="D258" s="3" t="str">
        <f ca="1">IFERROR(__xludf.DUMMYFUNCTION("""COMPUTED_VALUE"""),"Αθήνα, [Νομικά Φροντιστήρια Χάρη Βασιλάκη] 1981.")</f>
        <v>Αθήνα, [Νομικά Φροντιστήρια Χάρη Βασιλάκη] 1981.</v>
      </c>
      <c r="E258" s="23" t="str">
        <f ca="1">IFERROR(__xludf.DUMMYFUNCTION("""COMPUTED_VALUE"""),"347.65(495)(076) ΒασΘ π 1981")</f>
        <v>347.65(495)(076) ΒασΘ π 1981</v>
      </c>
      <c r="F258" s="27" t="str">
        <f ca="1">IFERROR(__xludf.DUMMYFUNCTION("""COMPUTED_VALUE"""),"Αίθουσα Αστικού και Αστικού Δικονομικού Δικαίου")</f>
        <v>Αίθουσα Αστικού και Αστικού Δικονομικού Δικαίου</v>
      </c>
    </row>
    <row r="259" spans="1:6" ht="47" customHeight="1" x14ac:dyDescent="0.35">
      <c r="A259" s="15" t="s">
        <v>1296</v>
      </c>
      <c r="B259" s="6" t="s">
        <v>1297</v>
      </c>
      <c r="C259" s="7"/>
      <c r="D259" s="7" t="s">
        <v>1298</v>
      </c>
      <c r="E259" s="22" t="s">
        <v>1299</v>
      </c>
      <c r="F259" s="7" t="s">
        <v>20</v>
      </c>
    </row>
    <row r="260" spans="1:6" ht="47" customHeight="1" x14ac:dyDescent="0.35">
      <c r="A260" s="15" t="s">
        <v>767</v>
      </c>
      <c r="B260" s="6" t="s">
        <v>768</v>
      </c>
      <c r="C260" s="7"/>
      <c r="D260" s="7" t="s">
        <v>769</v>
      </c>
      <c r="E260" s="22" t="s">
        <v>770</v>
      </c>
      <c r="F260" s="7" t="s">
        <v>10</v>
      </c>
    </row>
    <row r="261" spans="1:6" ht="47" customHeight="1" x14ac:dyDescent="0.35">
      <c r="A261" s="15" t="s">
        <v>1330</v>
      </c>
      <c r="B261" s="6" t="s">
        <v>1331</v>
      </c>
      <c r="C261" s="7"/>
      <c r="D261" s="7" t="s">
        <v>1273</v>
      </c>
      <c r="E261" s="22" t="s">
        <v>1332</v>
      </c>
      <c r="F261" s="7" t="s">
        <v>10</v>
      </c>
    </row>
    <row r="262" spans="1:6" ht="47" customHeight="1" x14ac:dyDescent="0.35">
      <c r="A262" s="15" t="s">
        <v>582</v>
      </c>
      <c r="B262" s="6" t="s">
        <v>583</v>
      </c>
      <c r="C262" s="7" t="s">
        <v>584</v>
      </c>
      <c r="D262" s="7" t="s">
        <v>585</v>
      </c>
      <c r="E262" s="22" t="s">
        <v>586</v>
      </c>
      <c r="F262" s="7" t="s">
        <v>10</v>
      </c>
    </row>
    <row r="263" spans="1:6" ht="47" customHeight="1" x14ac:dyDescent="0.35">
      <c r="A263" s="15" t="s">
        <v>1153</v>
      </c>
      <c r="B263" s="6" t="s">
        <v>1154</v>
      </c>
      <c r="C263" s="7"/>
      <c r="D263" s="7" t="s">
        <v>1155</v>
      </c>
      <c r="E263" s="22" t="s">
        <v>1156</v>
      </c>
      <c r="F263" s="7" t="s">
        <v>70</v>
      </c>
    </row>
    <row r="264" spans="1:6" ht="47" customHeight="1" x14ac:dyDescent="0.35">
      <c r="A264" s="15" t="s">
        <v>1153</v>
      </c>
      <c r="B264" s="6" t="s">
        <v>1157</v>
      </c>
      <c r="C264" s="7"/>
      <c r="D264" s="7" t="s">
        <v>1158</v>
      </c>
      <c r="E264" s="22" t="s">
        <v>1159</v>
      </c>
      <c r="F264" s="7" t="s">
        <v>70</v>
      </c>
    </row>
    <row r="265" spans="1:6" ht="47" customHeight="1" x14ac:dyDescent="0.35">
      <c r="A265" s="15" t="s">
        <v>704</v>
      </c>
      <c r="B265" s="6" t="s">
        <v>705</v>
      </c>
      <c r="C265" s="7" t="s">
        <v>706</v>
      </c>
      <c r="D265" s="7" t="s">
        <v>707</v>
      </c>
      <c r="E265" s="22" t="s">
        <v>708</v>
      </c>
      <c r="F265" s="7" t="s">
        <v>621</v>
      </c>
    </row>
    <row r="266" spans="1:6" ht="47" customHeight="1" x14ac:dyDescent="0.35">
      <c r="A266" s="15" t="s">
        <v>651</v>
      </c>
      <c r="B266" s="6" t="s">
        <v>652</v>
      </c>
      <c r="C266" s="7"/>
      <c r="D266" s="7" t="s">
        <v>653</v>
      </c>
      <c r="E266" s="22" t="s">
        <v>654</v>
      </c>
      <c r="F266" s="7" t="s">
        <v>655</v>
      </c>
    </row>
    <row r="267" spans="1:6" ht="47" customHeight="1" x14ac:dyDescent="0.35">
      <c r="A267" s="15" t="s">
        <v>219</v>
      </c>
      <c r="B267" s="6" t="s">
        <v>218</v>
      </c>
      <c r="C267" s="7" t="s">
        <v>202</v>
      </c>
      <c r="D267" s="7" t="s">
        <v>220</v>
      </c>
      <c r="E267" s="22" t="s">
        <v>221</v>
      </c>
      <c r="F267" s="7" t="s">
        <v>20</v>
      </c>
    </row>
    <row r="268" spans="1:6" ht="47" customHeight="1" x14ac:dyDescent="0.35">
      <c r="A268" s="15" t="s">
        <v>488</v>
      </c>
      <c r="B268" s="6" t="s">
        <v>1315</v>
      </c>
      <c r="C268" s="7" t="s">
        <v>553</v>
      </c>
      <c r="D268" s="7" t="s">
        <v>1316</v>
      </c>
      <c r="E268" s="22" t="s">
        <v>1317</v>
      </c>
      <c r="F268" s="7" t="s">
        <v>20</v>
      </c>
    </row>
    <row r="269" spans="1:6" ht="47" customHeight="1" x14ac:dyDescent="0.35">
      <c r="A269" s="15" t="s">
        <v>488</v>
      </c>
      <c r="B269" s="6" t="s">
        <v>1399</v>
      </c>
      <c r="C269" s="7"/>
      <c r="D269" s="7" t="s">
        <v>1400</v>
      </c>
      <c r="E269" s="22" t="s">
        <v>491</v>
      </c>
      <c r="F269" s="7" t="s">
        <v>1392</v>
      </c>
    </row>
    <row r="270" spans="1:6" ht="47" customHeight="1" x14ac:dyDescent="0.35">
      <c r="A270" s="15" t="s">
        <v>488</v>
      </c>
      <c r="B270" s="6" t="s">
        <v>1401</v>
      </c>
      <c r="C270" s="7" t="s">
        <v>197</v>
      </c>
      <c r="D270" s="7" t="s">
        <v>1402</v>
      </c>
      <c r="E270" s="22" t="s">
        <v>1403</v>
      </c>
      <c r="F270" s="7" t="s">
        <v>1392</v>
      </c>
    </row>
    <row r="271" spans="1:6" ht="47" customHeight="1" x14ac:dyDescent="0.35">
      <c r="A271" s="15" t="s">
        <v>488</v>
      </c>
      <c r="B271" s="6" t="s">
        <v>1408</v>
      </c>
      <c r="C271" s="7" t="s">
        <v>202</v>
      </c>
      <c r="D271" s="7" t="s">
        <v>1409</v>
      </c>
      <c r="E271" s="22" t="s">
        <v>1410</v>
      </c>
      <c r="F271" s="7" t="s">
        <v>1392</v>
      </c>
    </row>
    <row r="272" spans="1:6" ht="47" customHeight="1" x14ac:dyDescent="0.35">
      <c r="A272" s="15" t="s">
        <v>488</v>
      </c>
      <c r="B272" s="6" t="s">
        <v>489</v>
      </c>
      <c r="C272" s="7"/>
      <c r="D272" s="7" t="s">
        <v>490</v>
      </c>
      <c r="E272" s="22" t="s">
        <v>491</v>
      </c>
      <c r="F272" s="7" t="s">
        <v>20</v>
      </c>
    </row>
    <row r="273" spans="1:6" ht="47" customHeight="1" x14ac:dyDescent="0.35">
      <c r="A273" s="15" t="s">
        <v>488</v>
      </c>
      <c r="B273" s="6" t="s">
        <v>787</v>
      </c>
      <c r="C273" s="7"/>
      <c r="D273" s="7" t="s">
        <v>788</v>
      </c>
      <c r="E273" s="22" t="s">
        <v>789</v>
      </c>
      <c r="F273" s="7" t="s">
        <v>20</v>
      </c>
    </row>
    <row r="274" spans="1:6" ht="47" customHeight="1" x14ac:dyDescent="0.35">
      <c r="A274" s="15" t="s">
        <v>1654</v>
      </c>
      <c r="B274" s="6" t="s">
        <v>1655</v>
      </c>
      <c r="C274" s="7"/>
      <c r="D274" s="7" t="s">
        <v>1656</v>
      </c>
      <c r="E274" s="22" t="s">
        <v>1657</v>
      </c>
      <c r="F274" s="7" t="s">
        <v>159</v>
      </c>
    </row>
    <row r="275" spans="1:6" ht="47" customHeight="1" x14ac:dyDescent="0.35">
      <c r="A275" s="15" t="s">
        <v>1229</v>
      </c>
      <c r="B275" s="6" t="s">
        <v>1230</v>
      </c>
      <c r="C275" s="7"/>
      <c r="D275" s="7" t="s">
        <v>1005</v>
      </c>
      <c r="E275" s="22" t="s">
        <v>1231</v>
      </c>
      <c r="F275" s="7" t="s">
        <v>70</v>
      </c>
    </row>
    <row r="276" spans="1:6" ht="47" customHeight="1" x14ac:dyDescent="0.35">
      <c r="A276" s="15" t="s">
        <v>1393</v>
      </c>
      <c r="B276" s="6" t="s">
        <v>1394</v>
      </c>
      <c r="C276" s="7"/>
      <c r="D276" s="7" t="s">
        <v>1273</v>
      </c>
      <c r="E276" s="22" t="s">
        <v>1395</v>
      </c>
      <c r="F276" s="7" t="s">
        <v>1392</v>
      </c>
    </row>
    <row r="277" spans="1:6" ht="47" customHeight="1" x14ac:dyDescent="0.35">
      <c r="A277" s="15" t="s">
        <v>790</v>
      </c>
      <c r="B277" s="6" t="s">
        <v>791</v>
      </c>
      <c r="C277" s="7"/>
      <c r="D277" s="7" t="s">
        <v>792</v>
      </c>
      <c r="E277" s="22" t="s">
        <v>793</v>
      </c>
      <c r="F277" s="7" t="s">
        <v>15</v>
      </c>
    </row>
    <row r="278" spans="1:6" ht="47" customHeight="1" x14ac:dyDescent="0.35">
      <c r="A278" s="15" t="s">
        <v>634</v>
      </c>
      <c r="B278" s="6" t="s">
        <v>635</v>
      </c>
      <c r="C278" s="7"/>
      <c r="D278" s="7" t="s">
        <v>596</v>
      </c>
      <c r="E278" s="7" t="s">
        <v>636</v>
      </c>
      <c r="F278" s="7" t="s">
        <v>238</v>
      </c>
    </row>
    <row r="279" spans="1:6" ht="47" customHeight="1" x14ac:dyDescent="0.35">
      <c r="A279" s="15" t="s">
        <v>642</v>
      </c>
      <c r="B279" s="6" t="s">
        <v>643</v>
      </c>
      <c r="C279" s="7"/>
      <c r="D279" s="7" t="s">
        <v>644</v>
      </c>
      <c r="E279" s="22" t="s">
        <v>645</v>
      </c>
      <c r="F279" s="7" t="s">
        <v>10</v>
      </c>
    </row>
    <row r="280" spans="1:6" ht="47" customHeight="1" x14ac:dyDescent="0.35">
      <c r="A280" s="15" t="s">
        <v>270</v>
      </c>
      <c r="B280" s="6" t="s">
        <v>269</v>
      </c>
      <c r="C280" s="7" t="s">
        <v>271</v>
      </c>
      <c r="D280" s="7" t="s">
        <v>272</v>
      </c>
      <c r="E280" s="22" t="s">
        <v>273</v>
      </c>
      <c r="F280" s="7" t="s">
        <v>70</v>
      </c>
    </row>
    <row r="281" spans="1:6" ht="47" customHeight="1" x14ac:dyDescent="0.35">
      <c r="A281" s="16" t="str">
        <f ca="1">IFERROR(__xludf.DUMMYFUNCTION("""COMPUTED_VALUE"""),"Δερνιτσιώτης, Κωνσταντίνος Ι.")</f>
        <v>Δερνιτσιώτης, Κωνσταντίνος Ι.</v>
      </c>
      <c r="B281" s="1" t="str">
        <f ca="1">IFERROR(__xludf.DUMMYFUNCTION("""COMPUTED_VALUE"""),"Η τεχνική της δικηγορίας : (πολιτική δικονομία-αστικόν-εμπορικόν) : ολόκληρος η δικηγορία εις υποδείγματα / Κωνσταντίνου Ι. Δερνιτσιώτη.")</f>
        <v>Η τεχνική της δικηγορίας : (πολιτική δικονομία-αστικόν-εμπορικόν) : ολόκληρος η δικηγορία εις υποδείγματα / Κωνσταντίνου Ι. Δερνιτσιώτη.</v>
      </c>
      <c r="C281" s="2" t="str">
        <f ca="1">IFERROR(__xludf.DUMMYFUNCTION("""COMPUTED_VALUE"""),"")</f>
        <v/>
      </c>
      <c r="D281" s="3" t="str">
        <f ca="1">IFERROR(__xludf.DUMMYFUNCTION("""COMPUTED_VALUE"""),"Αθήναι : Α. Δερμίχας, 1983-.")</f>
        <v>Αθήναι : Α. Δερμίχας, 1983-.</v>
      </c>
      <c r="E281" s="23" t="str">
        <f ca="1">IFERROR(__xludf.DUMMYFUNCTION("""COMPUTED_VALUE"""),"347.965(495) ΔερΚ τ 1983 1")</f>
        <v>347.965(495) ΔερΚ τ 1983 1</v>
      </c>
      <c r="F281" s="27" t="str">
        <f ca="1">IFERROR(__xludf.DUMMYFUNCTION("""COMPUTED_VALUE"""),"Αίθουσα Αστικού και Αστικού Δικονομικού Δικαίου")</f>
        <v>Αίθουσα Αστικού και Αστικού Δικονομικού Δικαίου</v>
      </c>
    </row>
    <row r="282" spans="1:6" ht="47" customHeight="1" x14ac:dyDescent="0.35">
      <c r="A282" s="15" t="s">
        <v>646</v>
      </c>
      <c r="B282" s="6" t="s">
        <v>647</v>
      </c>
      <c r="C282" s="7" t="s">
        <v>648</v>
      </c>
      <c r="D282" s="7" t="s">
        <v>649</v>
      </c>
      <c r="E282" s="22" t="s">
        <v>650</v>
      </c>
      <c r="F282" s="7" t="s">
        <v>15</v>
      </c>
    </row>
    <row r="283" spans="1:6" ht="47" customHeight="1" x14ac:dyDescent="0.35">
      <c r="A283" s="15" t="s">
        <v>1264</v>
      </c>
      <c r="B283" s="6" t="s">
        <v>1265</v>
      </c>
      <c r="C283" s="7"/>
      <c r="D283" s="7" t="s">
        <v>1266</v>
      </c>
      <c r="E283" s="22" t="s">
        <v>1267</v>
      </c>
      <c r="F283" s="7" t="s">
        <v>159</v>
      </c>
    </row>
    <row r="284" spans="1:6" ht="47" customHeight="1" x14ac:dyDescent="0.35">
      <c r="A284" s="15" t="s">
        <v>76</v>
      </c>
      <c r="B284" s="6" t="s">
        <v>75</v>
      </c>
      <c r="C284" s="7"/>
      <c r="D284" s="7" t="s">
        <v>77</v>
      </c>
      <c r="E284" s="22" t="s">
        <v>78</v>
      </c>
      <c r="F284" s="7" t="s">
        <v>79</v>
      </c>
    </row>
    <row r="285" spans="1:6" ht="47" customHeight="1" x14ac:dyDescent="0.35">
      <c r="A285" s="15" t="s">
        <v>196</v>
      </c>
      <c r="B285" s="6" t="s">
        <v>195</v>
      </c>
      <c r="C285" s="7" t="s">
        <v>197</v>
      </c>
      <c r="D285" s="7" t="s">
        <v>198</v>
      </c>
      <c r="E285" s="7" t="s">
        <v>199</v>
      </c>
      <c r="F285" s="7" t="s">
        <v>70</v>
      </c>
    </row>
    <row r="286" spans="1:6" ht="47" customHeight="1" x14ac:dyDescent="0.35">
      <c r="A286" s="15" t="s">
        <v>275</v>
      </c>
      <c r="B286" s="6" t="s">
        <v>274</v>
      </c>
      <c r="C286" s="7"/>
      <c r="D286" s="7" t="s">
        <v>276</v>
      </c>
      <c r="E286" s="22" t="s">
        <v>277</v>
      </c>
      <c r="F286" s="7" t="s">
        <v>238</v>
      </c>
    </row>
    <row r="287" spans="1:6" ht="47" customHeight="1" x14ac:dyDescent="0.35">
      <c r="A287" s="16" t="str">
        <f ca="1">IFERROR(__xludf.DUMMYFUNCTION("""COMPUTED_VALUE"""),"Δημοσθένης.")</f>
        <v>Δημοσθένης.</v>
      </c>
      <c r="B287" s="1" t="str">
        <f ca="1">IFERROR(__xludf.DUMMYFUNCTION("""COMPUTED_VALUE"""),"Κατά Αθηναίων / Δημοσθένης   επιλογή, μεταγραφή, πρόλογος Αλέξανδρος Βέλιος.")</f>
        <v>Κατά Αθηναίων / Δημοσθένης   επιλογή, μεταγραφή, πρόλογος Αλέξανδρος Βέλιος.</v>
      </c>
      <c r="C287" s="2" t="str">
        <f ca="1">IFERROR(__xludf.DUMMYFUNCTION("""COMPUTED_VALUE"""),"")</f>
        <v/>
      </c>
      <c r="D287" s="3" t="str">
        <f ca="1">IFERROR(__xludf.DUMMYFUNCTION("""COMPUTED_VALUE"""),"Αθήνα : Ροές, 1996.")</f>
        <v>Αθήνα : Ροές, 1996.</v>
      </c>
      <c r="E287" s="23" t="str">
        <f ca="1">IFERROR(__xludf.DUMMYFUNCTION("""COMPUTED_VALUE"""),"82 Δημο κα 1996")</f>
        <v>82 Δημο κα 1996</v>
      </c>
      <c r="F287" s="27" t="str">
        <f ca="1">IFERROR(__xludf.DUMMYFUNCTION("""COMPUTED_VALUE"""),"2ος όροφος")</f>
        <v>2ος όροφος</v>
      </c>
    </row>
    <row r="288" spans="1:6" ht="47" customHeight="1" x14ac:dyDescent="0.35">
      <c r="A288" s="15" t="s">
        <v>1268</v>
      </c>
      <c r="B288" s="6" t="s">
        <v>1269</v>
      </c>
      <c r="C288" s="7" t="s">
        <v>202</v>
      </c>
      <c r="D288" s="7" t="s">
        <v>1262</v>
      </c>
      <c r="E288" s="22" t="s">
        <v>1270</v>
      </c>
      <c r="F288" s="7" t="s">
        <v>159</v>
      </c>
    </row>
    <row r="289" spans="1:6" ht="47" customHeight="1" x14ac:dyDescent="0.35">
      <c r="A289" s="15" t="s">
        <v>1287</v>
      </c>
      <c r="B289" s="6" t="s">
        <v>1288</v>
      </c>
      <c r="C289" s="7"/>
      <c r="D289" s="7" t="s">
        <v>1273</v>
      </c>
      <c r="E289" s="22" t="s">
        <v>1289</v>
      </c>
      <c r="F289" s="7" t="s">
        <v>70</v>
      </c>
    </row>
    <row r="290" spans="1:6" ht="47" customHeight="1" x14ac:dyDescent="0.35">
      <c r="A290" s="15" t="s">
        <v>1287</v>
      </c>
      <c r="B290" s="6" t="s">
        <v>1290</v>
      </c>
      <c r="C290" s="7" t="s">
        <v>202</v>
      </c>
      <c r="D290" s="7" t="s">
        <v>1273</v>
      </c>
      <c r="E290" s="22" t="s">
        <v>1291</v>
      </c>
      <c r="F290" s="7" t="s">
        <v>70</v>
      </c>
    </row>
    <row r="291" spans="1:6" ht="47" customHeight="1" x14ac:dyDescent="0.35">
      <c r="A291" s="15" t="s">
        <v>1284</v>
      </c>
      <c r="B291" s="6" t="s">
        <v>1285</v>
      </c>
      <c r="C291" s="7" t="s">
        <v>202</v>
      </c>
      <c r="D291" s="7" t="s">
        <v>1273</v>
      </c>
      <c r="E291" s="22" t="s">
        <v>1286</v>
      </c>
      <c r="F291" s="7" t="s">
        <v>70</v>
      </c>
    </row>
    <row r="292" spans="1:6" ht="47" customHeight="1" x14ac:dyDescent="0.35">
      <c r="A292" s="15" t="s">
        <v>223</v>
      </c>
      <c r="B292" s="6" t="s">
        <v>222</v>
      </c>
      <c r="C292" s="7" t="s">
        <v>224</v>
      </c>
      <c r="D292" s="7" t="s">
        <v>225</v>
      </c>
      <c r="E292" s="22" t="s">
        <v>226</v>
      </c>
      <c r="F292" s="7" t="s">
        <v>70</v>
      </c>
    </row>
    <row r="293" spans="1:6" ht="47" customHeight="1" x14ac:dyDescent="0.35">
      <c r="A293" s="15" t="s">
        <v>782</v>
      </c>
      <c r="B293" s="6" t="s">
        <v>783</v>
      </c>
      <c r="C293" s="7"/>
      <c r="D293" s="7" t="s">
        <v>784</v>
      </c>
      <c r="E293" s="7" t="s">
        <v>785</v>
      </c>
      <c r="F293" s="7" t="s">
        <v>70</v>
      </c>
    </row>
    <row r="294" spans="1:6" ht="47" customHeight="1" x14ac:dyDescent="0.35">
      <c r="A294" s="15" t="s">
        <v>1213</v>
      </c>
      <c r="B294" s="6" t="s">
        <v>1214</v>
      </c>
      <c r="C294" s="7"/>
      <c r="D294" s="7" t="s">
        <v>1215</v>
      </c>
      <c r="E294" s="7" t="s">
        <v>1216</v>
      </c>
      <c r="F294" s="7" t="s">
        <v>10</v>
      </c>
    </row>
    <row r="295" spans="1:6" ht="47" customHeight="1" x14ac:dyDescent="0.35">
      <c r="A295" s="15" t="s">
        <v>377</v>
      </c>
      <c r="B295" s="6" t="s">
        <v>378</v>
      </c>
      <c r="C295" s="7"/>
      <c r="D295" s="7" t="s">
        <v>379</v>
      </c>
      <c r="E295" s="7" t="s">
        <v>380</v>
      </c>
      <c r="F295" s="7" t="s">
        <v>159</v>
      </c>
    </row>
    <row r="296" spans="1:6" ht="47" customHeight="1" x14ac:dyDescent="0.35">
      <c r="A296" s="16" t="str">
        <f ca="1">IFERROR(__xludf.DUMMYFUNCTION("""COMPUTED_VALUE"""),"Ηρόδοτος.")</f>
        <v>Ηρόδοτος.</v>
      </c>
      <c r="B296" s="1" t="str">
        <f ca="1">IFERROR(__xludf.DUMMYFUNCTION("""COMPUTED_VALUE"""),"Ηροδότου ιστοριών έκτη : επιγραφομένη Ερατώ.")</f>
        <v>Ηροδότου ιστοριών έκτη : επιγραφομένη Ερατώ.</v>
      </c>
      <c r="C296" s="2" t="str">
        <f ca="1">IFERROR(__xludf.DUMMYFUNCTION("""COMPUTED_VALUE"""),"")</f>
        <v/>
      </c>
      <c r="D296" s="3" t="str">
        <f ca="1">IFERROR(__xludf.DUMMYFUNCTION("""COMPUTED_VALUE"""),"Αθήνα : Ι. Ζαχαρόπουλος, [19--]")</f>
        <v>Αθήνα : Ι. Ζαχαρόπουλος, [19--]</v>
      </c>
      <c r="E296" s="23" t="str">
        <f ca="1">IFERROR(__xludf.DUMMYFUNCTION("""COMPUTED_VALUE"""),"82  Ηροδ ι [19--]")</f>
        <v>82  Ηροδ ι [19--]</v>
      </c>
      <c r="F296" s="27" t="str">
        <f ca="1">IFERROR(__xludf.DUMMYFUNCTION("""COMPUTED_VALUE"""),"2ος όροφος")</f>
        <v>2ος όροφος</v>
      </c>
    </row>
    <row r="297" spans="1:6" ht="47" customHeight="1" x14ac:dyDescent="0.35">
      <c r="A297" s="16" t="str">
        <f ca="1">IFERROR(__xludf.DUMMYFUNCTION("""COMPUTED_VALUE"""),"Ηρόδοτος.")</f>
        <v>Ηρόδοτος.</v>
      </c>
      <c r="B297" s="1" t="str">
        <f ca="1">IFERROR(__xludf.DUMMYFUNCTION("""COMPUTED_VALUE"""),"Ηροδότου, ιστορία : αρχαίον κείμενον 3/ .  Μελπομένη  μετάφρασις, σχόλια Ευάγγελου Πανέτσου.")</f>
        <v>Ηροδότου, ιστορία : αρχαίον κείμενον 3/ .  Μελπομένη  μετάφρασις, σχόλια Ευάγγελου Πανέτσου.</v>
      </c>
      <c r="C297" s="2" t="str">
        <f ca="1">IFERROR(__xludf.DUMMYFUNCTION("""COMPUTED_VALUE"""),"")</f>
        <v/>
      </c>
      <c r="D297" s="3" t="str">
        <f ca="1">IFERROR(__xludf.DUMMYFUNCTION("""COMPUTED_VALUE"""),"Αθήνα : Ζαχαρόπουλος, 1955.")</f>
        <v>Αθήνα : Ζαχαρόπουλος, 1955.</v>
      </c>
      <c r="E297" s="23" t="str">
        <f ca="1">IFERROR(__xludf.DUMMYFUNCTION("""COMPUTED_VALUE"""),"82 Ηροδ ι 1955")</f>
        <v>82 Ηροδ ι 1955</v>
      </c>
      <c r="F297" s="27" t="str">
        <f ca="1">IFERROR(__xludf.DUMMYFUNCTION("""COMPUTED_VALUE"""),"2ος όροφος")</f>
        <v>2ος όροφος</v>
      </c>
    </row>
    <row r="298" spans="1:6" ht="47" customHeight="1" x14ac:dyDescent="0.35">
      <c r="A298" s="16" t="str">
        <f ca="1">IFERROR(__xludf.DUMMYFUNCTION("""COMPUTED_VALUE"""),"Ηρόδοτος.")</f>
        <v>Ηρόδοτος.</v>
      </c>
      <c r="B298" s="1" t="str">
        <f ca="1">IFERROR(__xludf.DUMMYFUNCTION("""COMPUTED_VALUE"""),"Ηροδότου Μούσαι : επιγραφομένη Ουρανία 5/ .  ιστοριών όγδοη.")</f>
        <v>Ηροδότου Μούσαι : επιγραφομένη Ουρανία 5/ .  ιστοριών όγδοη.</v>
      </c>
      <c r="C298" s="2" t="str">
        <f ca="1">IFERROR(__xludf.DUMMYFUNCTION("""COMPUTED_VALUE"""),"")</f>
        <v/>
      </c>
      <c r="D298" s="3" t="str">
        <f ca="1">IFERROR(__xludf.DUMMYFUNCTION("""COMPUTED_VALUE"""),"Αθήνα : Ζαχαρόπουλος, [19--]")</f>
        <v>Αθήνα : Ζαχαρόπουλος, [19--]</v>
      </c>
      <c r="E298" s="23" t="str">
        <f ca="1">IFERROR(__xludf.DUMMYFUNCTION("""COMPUTED_VALUE"""),"82 Ηροδ ι [19--]")</f>
        <v>82 Ηροδ ι [19--]</v>
      </c>
      <c r="F298" s="27" t="str">
        <f ca="1">IFERROR(__xludf.DUMMYFUNCTION("""COMPUTED_VALUE"""),"2ος όροφος")</f>
        <v>2ος όροφος</v>
      </c>
    </row>
    <row r="299" spans="1:6" ht="47" customHeight="1" x14ac:dyDescent="0.35">
      <c r="A299" s="15" t="s">
        <v>807</v>
      </c>
      <c r="B299" s="6" t="s">
        <v>808</v>
      </c>
      <c r="C299" s="7"/>
      <c r="D299" s="7" t="s">
        <v>809</v>
      </c>
      <c r="E299" s="22" t="s">
        <v>810</v>
      </c>
      <c r="F299" s="7" t="s">
        <v>519</v>
      </c>
    </row>
    <row r="300" spans="1:6" ht="47" customHeight="1" x14ac:dyDescent="0.35">
      <c r="A300" s="15" t="s">
        <v>807</v>
      </c>
      <c r="B300" s="6" t="s">
        <v>862</v>
      </c>
      <c r="C300" s="7"/>
      <c r="D300" s="7" t="s">
        <v>863</v>
      </c>
      <c r="E300" s="22" t="s">
        <v>864</v>
      </c>
      <c r="F300" s="7" t="s">
        <v>519</v>
      </c>
    </row>
    <row r="301" spans="1:6" ht="47" customHeight="1" x14ac:dyDescent="0.35">
      <c r="A301" s="15" t="s">
        <v>253</v>
      </c>
      <c r="B301" s="6" t="s">
        <v>252</v>
      </c>
      <c r="C301" s="7"/>
      <c r="D301" s="7" t="s">
        <v>254</v>
      </c>
      <c r="E301" s="7" t="s">
        <v>255</v>
      </c>
      <c r="F301" s="7" t="s">
        <v>256</v>
      </c>
    </row>
    <row r="302" spans="1:6" ht="47" customHeight="1" x14ac:dyDescent="0.35">
      <c r="A302" s="15" t="s">
        <v>245</v>
      </c>
      <c r="B302" s="6" t="s">
        <v>244</v>
      </c>
      <c r="C302" s="7"/>
      <c r="D302" s="7" t="s">
        <v>246</v>
      </c>
      <c r="E302" s="22" t="s">
        <v>247</v>
      </c>
      <c r="F302" s="7" t="s">
        <v>15</v>
      </c>
    </row>
    <row r="303" spans="1:6" ht="47" customHeight="1" x14ac:dyDescent="0.35">
      <c r="A303" s="15" t="s">
        <v>1035</v>
      </c>
      <c r="B303" s="6" t="s">
        <v>1036</v>
      </c>
      <c r="C303" s="7"/>
      <c r="D303" s="7" t="s">
        <v>1037</v>
      </c>
      <c r="E303" s="22" t="s">
        <v>1038</v>
      </c>
      <c r="F303" s="7" t="s">
        <v>70</v>
      </c>
    </row>
    <row r="304" spans="1:6" ht="47" customHeight="1" x14ac:dyDescent="0.35">
      <c r="A304" s="16" t="str">
        <f ca="1">IFERROR(__xludf.DUMMYFUNCTION("""COMPUTED_VALUE"""),"Θεόφραστος, 372-287 π.Χ.")</f>
        <v>Θεόφραστος, 372-287 π.Χ.</v>
      </c>
      <c r="B304" s="1" t="str">
        <f ca="1">IFERROR(__xludf.DUMMYFUNCTION("""COMPUTED_VALUE"""),"Χαρακτήρες / Θεόφραστος   μετάφραση Ιβάνα Ζάζα.")</f>
        <v>Χαρακτήρες / Θεόφραστος   μετάφραση Ιβάνα Ζάζα.</v>
      </c>
      <c r="C304" s="2" t="str">
        <f ca="1">IFERROR(__xludf.DUMMYFUNCTION("""COMPUTED_VALUE"""),"")</f>
        <v/>
      </c>
      <c r="D304" s="3" t="str">
        <f ca="1">IFERROR(__xludf.DUMMYFUNCTION("""COMPUTED_VALUE"""),"Αθήνα : Το ποντίκι, [2009]")</f>
        <v>Αθήνα : Το ποντίκι, [2009]</v>
      </c>
      <c r="E304" s="23" t="str">
        <f ca="1">IFERROR(__xludf.DUMMYFUNCTION("""COMPUTED_VALUE"""),"82 Θεοφ χ [2009]")</f>
        <v>82 Θεοφ χ [2009]</v>
      </c>
      <c r="F304" s="27" t="str">
        <f ca="1">IFERROR(__xludf.DUMMYFUNCTION("""COMPUTED_VALUE"""),"2ος όροφος")</f>
        <v>2ος όροφος</v>
      </c>
    </row>
    <row r="305" spans="1:6" ht="47" customHeight="1" x14ac:dyDescent="0.35">
      <c r="A305" s="15" t="s">
        <v>1278</v>
      </c>
      <c r="B305" s="6" t="s">
        <v>1279</v>
      </c>
      <c r="C305" s="7" t="s">
        <v>202</v>
      </c>
      <c r="D305" s="7" t="s">
        <v>1273</v>
      </c>
      <c r="E305" s="22" t="s">
        <v>1280</v>
      </c>
      <c r="F305" s="7" t="s">
        <v>159</v>
      </c>
    </row>
    <row r="306" spans="1:6" ht="47" customHeight="1" x14ac:dyDescent="0.35">
      <c r="A306" s="15" t="s">
        <v>865</v>
      </c>
      <c r="B306" s="6" t="s">
        <v>866</v>
      </c>
      <c r="C306" s="7"/>
      <c r="D306" s="7" t="s">
        <v>867</v>
      </c>
      <c r="E306" s="22" t="s">
        <v>868</v>
      </c>
      <c r="F306" s="7" t="s">
        <v>519</v>
      </c>
    </row>
    <row r="307" spans="1:6" ht="47" customHeight="1" x14ac:dyDescent="0.35">
      <c r="A307" s="17" t="s">
        <v>1311</v>
      </c>
      <c r="B307" s="9" t="s">
        <v>1312</v>
      </c>
      <c r="C307" s="10"/>
      <c r="D307" s="10" t="s">
        <v>1313</v>
      </c>
      <c r="E307" s="24" t="s">
        <v>1314</v>
      </c>
      <c r="F307" s="10" t="s">
        <v>15</v>
      </c>
    </row>
    <row r="308" spans="1:6" ht="47" customHeight="1" x14ac:dyDescent="0.35">
      <c r="A308" s="15" t="s">
        <v>344</v>
      </c>
      <c r="B308" s="6" t="s">
        <v>345</v>
      </c>
      <c r="C308" s="7" t="s">
        <v>202</v>
      </c>
      <c r="D308" s="7" t="s">
        <v>8</v>
      </c>
      <c r="E308" s="22" t="s">
        <v>346</v>
      </c>
      <c r="F308" s="7" t="s">
        <v>70</v>
      </c>
    </row>
    <row r="309" spans="1:6" ht="47" customHeight="1" x14ac:dyDescent="0.35">
      <c r="A309" s="15" t="s">
        <v>279</v>
      </c>
      <c r="B309" s="6" t="s">
        <v>278</v>
      </c>
      <c r="C309" s="7" t="s">
        <v>202</v>
      </c>
      <c r="D309" s="7" t="s">
        <v>220</v>
      </c>
      <c r="E309" s="22" t="s">
        <v>280</v>
      </c>
      <c r="F309" s="7" t="s">
        <v>70</v>
      </c>
    </row>
    <row r="310" spans="1:6" ht="47" customHeight="1" x14ac:dyDescent="0.35">
      <c r="A310" s="15" t="s">
        <v>1028</v>
      </c>
      <c r="B310" s="6" t="s">
        <v>1029</v>
      </c>
      <c r="C310" s="7"/>
      <c r="D310" s="7" t="s">
        <v>1030</v>
      </c>
      <c r="E310" s="22" t="s">
        <v>1031</v>
      </c>
      <c r="F310" s="7" t="s">
        <v>15</v>
      </c>
    </row>
    <row r="311" spans="1:6" ht="47" customHeight="1" x14ac:dyDescent="0.35">
      <c r="A311" s="15" t="s">
        <v>1307</v>
      </c>
      <c r="B311" s="6" t="s">
        <v>1308</v>
      </c>
      <c r="C311" s="7"/>
      <c r="D311" s="7" t="s">
        <v>1309</v>
      </c>
      <c r="E311" s="22" t="s">
        <v>1310</v>
      </c>
      <c r="F311" s="7" t="s">
        <v>20</v>
      </c>
    </row>
    <row r="312" spans="1:6" ht="47" customHeight="1" x14ac:dyDescent="0.35">
      <c r="A312" s="15" t="s">
        <v>1351</v>
      </c>
      <c r="B312" s="6" t="s">
        <v>1352</v>
      </c>
      <c r="C312" s="7"/>
      <c r="D312" s="7" t="s">
        <v>1349</v>
      </c>
      <c r="E312" s="22" t="s">
        <v>1353</v>
      </c>
      <c r="F312" s="7" t="s">
        <v>10</v>
      </c>
    </row>
    <row r="313" spans="1:6" ht="47" customHeight="1" x14ac:dyDescent="0.35">
      <c r="A313" s="15" t="s">
        <v>700</v>
      </c>
      <c r="B313" s="6" t="s">
        <v>701</v>
      </c>
      <c r="C313" s="7"/>
      <c r="D313" s="7" t="s">
        <v>702</v>
      </c>
      <c r="E313" s="22" t="s">
        <v>703</v>
      </c>
      <c r="F313" s="7" t="s">
        <v>621</v>
      </c>
    </row>
    <row r="314" spans="1:6" ht="47" customHeight="1" x14ac:dyDescent="0.35">
      <c r="A314" s="15" t="s">
        <v>1357</v>
      </c>
      <c r="B314" s="6" t="s">
        <v>1358</v>
      </c>
      <c r="C314" s="7"/>
      <c r="D314" s="7" t="s">
        <v>321</v>
      </c>
      <c r="E314" s="22" t="s">
        <v>1359</v>
      </c>
      <c r="F314" s="7" t="s">
        <v>10</v>
      </c>
    </row>
    <row r="315" spans="1:6" ht="47" customHeight="1" x14ac:dyDescent="0.35">
      <c r="A315" s="15" t="s">
        <v>1345</v>
      </c>
      <c r="B315" s="6" t="s">
        <v>1346</v>
      </c>
      <c r="C315" s="7"/>
      <c r="D315" s="7" t="s">
        <v>673</v>
      </c>
      <c r="E315" s="22" t="s">
        <v>1347</v>
      </c>
      <c r="F315" s="7" t="s">
        <v>20</v>
      </c>
    </row>
    <row r="316" spans="1:6" ht="47" customHeight="1" x14ac:dyDescent="0.35">
      <c r="A316" s="15" t="s">
        <v>1345</v>
      </c>
      <c r="B316" s="6" t="s">
        <v>1348</v>
      </c>
      <c r="C316" s="7"/>
      <c r="D316" s="7" t="s">
        <v>1349</v>
      </c>
      <c r="E316" s="22" t="s">
        <v>1350</v>
      </c>
      <c r="F316" s="7" t="s">
        <v>20</v>
      </c>
    </row>
    <row r="317" spans="1:6" ht="47" customHeight="1" x14ac:dyDescent="0.35">
      <c r="A317" s="15" t="s">
        <v>500</v>
      </c>
      <c r="B317" s="6" t="s">
        <v>501</v>
      </c>
      <c r="C317" s="7"/>
      <c r="D317" s="7" t="s">
        <v>502</v>
      </c>
      <c r="E317" s="22" t="s">
        <v>503</v>
      </c>
      <c r="F317" s="7" t="s">
        <v>20</v>
      </c>
    </row>
    <row r="318" spans="1:6" ht="47" customHeight="1" x14ac:dyDescent="0.35">
      <c r="A318" s="15" t="s">
        <v>850</v>
      </c>
      <c r="B318" s="6" t="s">
        <v>851</v>
      </c>
      <c r="C318" s="7"/>
      <c r="D318" s="7" t="s">
        <v>852</v>
      </c>
      <c r="E318" s="22" t="s">
        <v>853</v>
      </c>
      <c r="F318" s="7" t="s">
        <v>159</v>
      </c>
    </row>
    <row r="319" spans="1:6" ht="47" customHeight="1" x14ac:dyDescent="0.35">
      <c r="A319" s="15" t="s">
        <v>1160</v>
      </c>
      <c r="B319" s="6" t="s">
        <v>1161</v>
      </c>
      <c r="C319" s="7"/>
      <c r="D319" s="7" t="s">
        <v>1005</v>
      </c>
      <c r="E319" s="22" t="s">
        <v>1162</v>
      </c>
      <c r="F319" s="7" t="s">
        <v>70</v>
      </c>
    </row>
    <row r="320" spans="1:6" ht="47" customHeight="1" x14ac:dyDescent="0.35">
      <c r="A320" s="15" t="s">
        <v>266</v>
      </c>
      <c r="B320" s="6" t="s">
        <v>265</v>
      </c>
      <c r="C320" s="7" t="s">
        <v>224</v>
      </c>
      <c r="D320" s="7" t="s">
        <v>8</v>
      </c>
      <c r="E320" s="22" t="s">
        <v>267</v>
      </c>
      <c r="F320" s="7" t="s">
        <v>268</v>
      </c>
    </row>
    <row r="321" spans="1:6" ht="47" customHeight="1" x14ac:dyDescent="0.35">
      <c r="A321" s="15" t="s">
        <v>1367</v>
      </c>
      <c r="B321" s="6" t="s">
        <v>1368</v>
      </c>
      <c r="C321" s="7"/>
      <c r="D321" s="7" t="s">
        <v>321</v>
      </c>
      <c r="E321" s="22" t="s">
        <v>1369</v>
      </c>
      <c r="F321" s="7" t="s">
        <v>159</v>
      </c>
    </row>
    <row r="322" spans="1:6" ht="47" customHeight="1" x14ac:dyDescent="0.35">
      <c r="A322" s="15" t="s">
        <v>1740</v>
      </c>
      <c r="B322" s="6" t="s">
        <v>1741</v>
      </c>
      <c r="C322" s="7"/>
      <c r="D322" s="7" t="s">
        <v>1742</v>
      </c>
      <c r="E322" s="22" t="s">
        <v>1743</v>
      </c>
      <c r="F322" s="7" t="s">
        <v>159</v>
      </c>
    </row>
    <row r="323" spans="1:6" ht="47" customHeight="1" x14ac:dyDescent="0.35">
      <c r="A323" s="15" t="s">
        <v>1396</v>
      </c>
      <c r="B323" s="6" t="s">
        <v>1397</v>
      </c>
      <c r="C323" s="7" t="s">
        <v>202</v>
      </c>
      <c r="D323" s="2" t="s">
        <v>1273</v>
      </c>
      <c r="E323" s="22" t="s">
        <v>1398</v>
      </c>
      <c r="F323" s="7" t="s">
        <v>1392</v>
      </c>
    </row>
    <row r="324" spans="1:6" ht="47" customHeight="1" x14ac:dyDescent="0.35">
      <c r="A324" s="15" t="s">
        <v>671</v>
      </c>
      <c r="B324" s="6" t="s">
        <v>672</v>
      </c>
      <c r="C324" s="7" t="s">
        <v>224</v>
      </c>
      <c r="D324" s="7" t="s">
        <v>673</v>
      </c>
      <c r="E324" s="22" t="s">
        <v>674</v>
      </c>
      <c r="F324" s="7" t="s">
        <v>15</v>
      </c>
    </row>
    <row r="325" spans="1:6" ht="47" customHeight="1" x14ac:dyDescent="0.35">
      <c r="A325" s="15" t="s">
        <v>1404</v>
      </c>
      <c r="B325" s="6" t="s">
        <v>1405</v>
      </c>
      <c r="C325" s="7"/>
      <c r="D325" s="7" t="s">
        <v>1406</v>
      </c>
      <c r="E325" s="22" t="s">
        <v>1407</v>
      </c>
      <c r="F325" s="7" t="s">
        <v>1392</v>
      </c>
    </row>
    <row r="326" spans="1:6" ht="47" customHeight="1" x14ac:dyDescent="0.35">
      <c r="A326" s="15" t="s">
        <v>709</v>
      </c>
      <c r="B326" s="6" t="s">
        <v>710</v>
      </c>
      <c r="C326" s="7"/>
      <c r="D326" s="7" t="s">
        <v>711</v>
      </c>
      <c r="E326" s="22" t="s">
        <v>712</v>
      </c>
      <c r="F326" s="7" t="s">
        <v>621</v>
      </c>
    </row>
    <row r="327" spans="1:6" ht="47" customHeight="1" x14ac:dyDescent="0.35">
      <c r="A327" s="15" t="s">
        <v>1441</v>
      </c>
      <c r="B327" s="6" t="s">
        <v>1442</v>
      </c>
      <c r="C327" s="7" t="s">
        <v>202</v>
      </c>
      <c r="D327" s="7" t="s">
        <v>1435</v>
      </c>
      <c r="E327" s="22" t="s">
        <v>1443</v>
      </c>
      <c r="F327" s="7" t="s">
        <v>15</v>
      </c>
    </row>
    <row r="328" spans="1:6" ht="47" customHeight="1" x14ac:dyDescent="0.35">
      <c r="A328" s="15" t="s">
        <v>1318</v>
      </c>
      <c r="B328" s="6" t="s">
        <v>1319</v>
      </c>
      <c r="C328" s="7" t="s">
        <v>553</v>
      </c>
      <c r="D328" s="7" t="s">
        <v>1320</v>
      </c>
      <c r="E328" s="7" t="s">
        <v>1321</v>
      </c>
      <c r="F328" s="7" t="s">
        <v>20</v>
      </c>
    </row>
    <row r="329" spans="1:6" ht="47" customHeight="1" x14ac:dyDescent="0.35">
      <c r="A329" s="15" t="s">
        <v>235</v>
      </c>
      <c r="B329" s="6" t="s">
        <v>234</v>
      </c>
      <c r="C329" s="7" t="s">
        <v>197</v>
      </c>
      <c r="D329" s="7" t="s">
        <v>236</v>
      </c>
      <c r="E329" s="22" t="s">
        <v>237</v>
      </c>
      <c r="F329" s="7" t="s">
        <v>238</v>
      </c>
    </row>
    <row r="330" spans="1:6" ht="47" customHeight="1" x14ac:dyDescent="0.35">
      <c r="A330" s="15" t="s">
        <v>1421</v>
      </c>
      <c r="B330" s="6" t="s">
        <v>1422</v>
      </c>
      <c r="C330" s="7" t="s">
        <v>224</v>
      </c>
      <c r="D330" s="7" t="s">
        <v>1423</v>
      </c>
      <c r="E330" s="22" t="s">
        <v>1424</v>
      </c>
      <c r="F330" s="7" t="s">
        <v>1392</v>
      </c>
    </row>
    <row r="331" spans="1:6" ht="47" customHeight="1" x14ac:dyDescent="0.35">
      <c r="A331" s="16" t="s">
        <v>1757</v>
      </c>
      <c r="B331" s="1" t="str">
        <f ca="1">IFERROR(__xludf.DUMMYFUNCTION("""COMPUTED_VALUE"""),"Στοιχεία ελληνικής πολιτικής δικονομίας / επιμέλεια Φωτεινή Κουλούκη.")</f>
        <v>Στοιχεία ελληνικής πολιτικής δικονομίας / επιμέλεια Φωτεινή Κουλούκη.</v>
      </c>
      <c r="C331" s="2" t="str">
        <f ca="1">IFERROR(__xludf.DUMMYFUNCTION("""COMPUTED_VALUE"""),"")</f>
        <v/>
      </c>
      <c r="D331" s="3" t="str">
        <f ca="1">IFERROR(__xludf.DUMMYFUNCTION("""COMPUTED_VALUE"""),"Αθήναι : Νομικά Φροντιστήρια Χάρη Βασιλάκη, 1975.")</f>
        <v>Αθήναι : Νομικά Φροντιστήρια Χάρη Βασιλάκη, 1975.</v>
      </c>
      <c r="E331" s="23" t="str">
        <f ca="1">IFERROR(__xludf.DUMMYFUNCTION("""COMPUTED_VALUE"""),"347.9 ΚουΦ σ 1975")</f>
        <v>347.9 ΚουΦ σ 1975</v>
      </c>
      <c r="F331" s="27" t="str">
        <f ca="1">IFERROR(__xludf.DUMMYFUNCTION("""COMPUTED_VALUE"""),"Αίθουσα Αστικού και Αστικού Δικονομικού Δικαίου")</f>
        <v>Αίθουσα Αστικού και Αστικού Δικονομικού Δικαίου</v>
      </c>
    </row>
    <row r="332" spans="1:6" ht="47" customHeight="1" x14ac:dyDescent="0.35">
      <c r="A332" s="15" t="s">
        <v>622</v>
      </c>
      <c r="B332" s="6" t="s">
        <v>623</v>
      </c>
      <c r="C332" s="7"/>
      <c r="D332" s="7" t="s">
        <v>624</v>
      </c>
      <c r="E332" s="22" t="s">
        <v>625</v>
      </c>
      <c r="F332" s="7" t="s">
        <v>15</v>
      </c>
    </row>
    <row r="333" spans="1:6" ht="47" customHeight="1" x14ac:dyDescent="0.35">
      <c r="A333" s="15" t="s">
        <v>1385</v>
      </c>
      <c r="B333" s="6" t="s">
        <v>1386</v>
      </c>
      <c r="C333" s="7"/>
      <c r="D333" s="7" t="s">
        <v>321</v>
      </c>
      <c r="E333" s="22" t="s">
        <v>1387</v>
      </c>
      <c r="F333" s="7" t="s">
        <v>20</v>
      </c>
    </row>
    <row r="334" spans="1:6" ht="47" customHeight="1" x14ac:dyDescent="0.35">
      <c r="A334" s="15" t="s">
        <v>940</v>
      </c>
      <c r="B334" s="6" t="s">
        <v>941</v>
      </c>
      <c r="C334" s="7" t="s">
        <v>286</v>
      </c>
      <c r="D334" s="7" t="s">
        <v>942</v>
      </c>
      <c r="E334" s="22" t="s">
        <v>943</v>
      </c>
      <c r="F334" s="7" t="s">
        <v>20</v>
      </c>
    </row>
    <row r="335" spans="1:6" ht="47" customHeight="1" x14ac:dyDescent="0.35">
      <c r="A335" s="15" t="s">
        <v>1382</v>
      </c>
      <c r="B335" s="6" t="s">
        <v>1383</v>
      </c>
      <c r="C335" s="7" t="s">
        <v>197</v>
      </c>
      <c r="D335" s="7" t="s">
        <v>321</v>
      </c>
      <c r="E335" s="22" t="s">
        <v>1384</v>
      </c>
      <c r="F335" s="7" t="s">
        <v>70</v>
      </c>
    </row>
    <row r="336" spans="1:6" ht="47" customHeight="1" x14ac:dyDescent="0.35">
      <c r="A336" s="15" t="s">
        <v>1373</v>
      </c>
      <c r="B336" s="6" t="s">
        <v>1374</v>
      </c>
      <c r="C336" s="7"/>
      <c r="D336" s="7" t="s">
        <v>198</v>
      </c>
      <c r="E336" s="22" t="s">
        <v>1375</v>
      </c>
      <c r="F336" s="7" t="s">
        <v>70</v>
      </c>
    </row>
    <row r="337" spans="1:6" ht="47" customHeight="1" x14ac:dyDescent="0.35">
      <c r="A337" s="15" t="s">
        <v>1217</v>
      </c>
      <c r="B337" s="6" t="s">
        <v>1218</v>
      </c>
      <c r="C337" s="7"/>
      <c r="D337" s="7" t="s">
        <v>788</v>
      </c>
      <c r="E337" s="22" t="s">
        <v>1219</v>
      </c>
      <c r="F337" s="7" t="s">
        <v>20</v>
      </c>
    </row>
    <row r="338" spans="1:6" ht="47" customHeight="1" x14ac:dyDescent="0.35">
      <c r="A338" s="15" t="s">
        <v>319</v>
      </c>
      <c r="B338" s="6" t="s">
        <v>320</v>
      </c>
      <c r="C338" s="7" t="s">
        <v>197</v>
      </c>
      <c r="D338" s="7" t="s">
        <v>321</v>
      </c>
      <c r="E338" s="22" t="s">
        <v>322</v>
      </c>
      <c r="F338" s="7" t="s">
        <v>70</v>
      </c>
    </row>
    <row r="339" spans="1:6" ht="47" customHeight="1" x14ac:dyDescent="0.35">
      <c r="A339" s="15" t="s">
        <v>869</v>
      </c>
      <c r="B339" s="6" t="s">
        <v>870</v>
      </c>
      <c r="C339" s="7"/>
      <c r="D339" s="7" t="s">
        <v>871</v>
      </c>
      <c r="E339" s="22" t="s">
        <v>872</v>
      </c>
      <c r="F339" s="7" t="s">
        <v>519</v>
      </c>
    </row>
    <row r="340" spans="1:6" ht="47" customHeight="1" x14ac:dyDescent="0.35">
      <c r="A340" s="15" t="s">
        <v>104</v>
      </c>
      <c r="B340" s="6" t="s">
        <v>103</v>
      </c>
      <c r="C340" s="7"/>
      <c r="D340" s="7" t="s">
        <v>105</v>
      </c>
      <c r="E340" s="22" t="s">
        <v>106</v>
      </c>
      <c r="F340" s="7" t="s">
        <v>70</v>
      </c>
    </row>
    <row r="341" spans="1:6" ht="47" customHeight="1" x14ac:dyDescent="0.35">
      <c r="A341" s="15" t="s">
        <v>1388</v>
      </c>
      <c r="B341" s="6" t="s">
        <v>1389</v>
      </c>
      <c r="C341" s="7"/>
      <c r="D341" s="7" t="s">
        <v>1390</v>
      </c>
      <c r="E341" s="22" t="s">
        <v>1391</v>
      </c>
      <c r="F341" s="7" t="s">
        <v>1392</v>
      </c>
    </row>
    <row r="342" spans="1:6" ht="47" customHeight="1" x14ac:dyDescent="0.35">
      <c r="A342" s="15" t="s">
        <v>1411</v>
      </c>
      <c r="B342" s="6" t="s">
        <v>1412</v>
      </c>
      <c r="C342" s="7" t="s">
        <v>553</v>
      </c>
      <c r="D342" s="7" t="s">
        <v>203</v>
      </c>
      <c r="E342" s="22" t="s">
        <v>1413</v>
      </c>
      <c r="F342" s="7" t="s">
        <v>70</v>
      </c>
    </row>
    <row r="343" spans="1:6" ht="47" customHeight="1" x14ac:dyDescent="0.35">
      <c r="A343" s="15" t="s">
        <v>1411</v>
      </c>
      <c r="B343" s="6" t="s">
        <v>1431</v>
      </c>
      <c r="C343" s="7"/>
      <c r="D343" s="7" t="s">
        <v>203</v>
      </c>
      <c r="E343" s="22" t="s">
        <v>1432</v>
      </c>
      <c r="F343" s="7" t="s">
        <v>70</v>
      </c>
    </row>
    <row r="344" spans="1:6" ht="47" customHeight="1" x14ac:dyDescent="0.35">
      <c r="A344" s="15" t="s">
        <v>597</v>
      </c>
      <c r="B344" s="6" t="s">
        <v>598</v>
      </c>
      <c r="C344" s="7" t="s">
        <v>197</v>
      </c>
      <c r="D344" s="7" t="s">
        <v>599</v>
      </c>
      <c r="E344" s="22" t="s">
        <v>600</v>
      </c>
      <c r="F344" s="7" t="s">
        <v>478</v>
      </c>
    </row>
    <row r="345" spans="1:6" ht="47" customHeight="1" x14ac:dyDescent="0.35">
      <c r="A345" s="15" t="s">
        <v>759</v>
      </c>
      <c r="B345" s="6" t="s">
        <v>760</v>
      </c>
      <c r="C345" s="7"/>
      <c r="D345" s="7" t="s">
        <v>761</v>
      </c>
      <c r="E345" s="22" t="s">
        <v>762</v>
      </c>
      <c r="F345" s="7" t="s">
        <v>621</v>
      </c>
    </row>
    <row r="346" spans="1:6" ht="47" customHeight="1" x14ac:dyDescent="0.35">
      <c r="A346" s="15" t="s">
        <v>759</v>
      </c>
      <c r="B346" s="6" t="s">
        <v>801</v>
      </c>
      <c r="C346" s="7"/>
      <c r="D346" s="7" t="s">
        <v>802</v>
      </c>
      <c r="E346" s="22" t="s">
        <v>803</v>
      </c>
      <c r="F346" s="7" t="s">
        <v>804</v>
      </c>
    </row>
    <row r="347" spans="1:6" ht="47" customHeight="1" x14ac:dyDescent="0.35">
      <c r="A347" s="15" t="s">
        <v>1769</v>
      </c>
      <c r="B347" s="6" t="s">
        <v>1365</v>
      </c>
      <c r="C347" s="7"/>
      <c r="D347" s="7" t="s">
        <v>321</v>
      </c>
      <c r="E347" s="22" t="s">
        <v>1366</v>
      </c>
      <c r="F347" s="7" t="s">
        <v>159</v>
      </c>
    </row>
    <row r="348" spans="1:6" ht="47" customHeight="1" x14ac:dyDescent="0.35">
      <c r="A348" s="15" t="s">
        <v>895</v>
      </c>
      <c r="B348" s="6" t="s">
        <v>896</v>
      </c>
      <c r="C348" s="7"/>
      <c r="D348" s="7" t="s">
        <v>897</v>
      </c>
      <c r="E348" s="22" t="s">
        <v>898</v>
      </c>
      <c r="F348" s="7" t="s">
        <v>519</v>
      </c>
    </row>
    <row r="349" spans="1:6" ht="47" customHeight="1" x14ac:dyDescent="0.35">
      <c r="A349" s="15" t="s">
        <v>201</v>
      </c>
      <c r="B349" s="6" t="s">
        <v>200</v>
      </c>
      <c r="C349" s="7" t="s">
        <v>202</v>
      </c>
      <c r="D349" s="7" t="s">
        <v>203</v>
      </c>
      <c r="E349" s="7" t="s">
        <v>204</v>
      </c>
      <c r="F349" s="7" t="s">
        <v>20</v>
      </c>
    </row>
    <row r="350" spans="1:6" ht="47" customHeight="1" x14ac:dyDescent="0.35">
      <c r="A350" s="15" t="s">
        <v>1425</v>
      </c>
      <c r="B350" s="6" t="s">
        <v>1426</v>
      </c>
      <c r="C350" s="7"/>
      <c r="D350" s="7" t="s">
        <v>1320</v>
      </c>
      <c r="E350" s="22" t="s">
        <v>1427</v>
      </c>
      <c r="F350" s="7" t="s">
        <v>1392</v>
      </c>
    </row>
    <row r="351" spans="1:6" ht="47" customHeight="1" x14ac:dyDescent="0.35">
      <c r="A351" s="15" t="s">
        <v>1370</v>
      </c>
      <c r="B351" s="6" t="s">
        <v>1371</v>
      </c>
      <c r="C351" s="7"/>
      <c r="D351" s="7" t="s">
        <v>321</v>
      </c>
      <c r="E351" s="22" t="s">
        <v>1372</v>
      </c>
      <c r="F351" s="7" t="s">
        <v>159</v>
      </c>
    </row>
    <row r="352" spans="1:6" ht="47" customHeight="1" x14ac:dyDescent="0.35">
      <c r="A352" s="16" t="str">
        <f ca="1">IFERROR(__xludf.DUMMYFUNCTION("""COMPUTED_VALUE"""),"Μουδόπουλος, Σταύρος.")</f>
        <v>Μουδόπουλος, Σταύρος.</v>
      </c>
      <c r="B352" s="1" t="str">
        <f ca="1">IFERROR(__xludf.DUMMYFUNCTION("""COMPUTED_VALUE"""),"Ελληνικές ενώσεις στη Χαϊδελβέργη : Ελληνικός Φοιτητικός Συλλογος Χαϊδελβέργης, ελληνικη κοινότητα Χαϊδελβέργης / Σταύρος Μουδόπουλος.")</f>
        <v>Ελληνικές ενώσεις στη Χαϊδελβέργη : Ελληνικός Φοιτητικός Συλλογος Χαϊδελβέργης, ελληνικη κοινότητα Χαϊδελβέργης / Σταύρος Μουδόπουλος.</v>
      </c>
      <c r="C352" s="2" t="str">
        <f ca="1">IFERROR(__xludf.DUMMYFUNCTION("""COMPUTED_VALUE"""),"")</f>
        <v/>
      </c>
      <c r="D352" s="3" t="str">
        <f ca="1">IFERROR(__xludf.DUMMYFUNCTION("""COMPUTED_VALUE"""),"Αθήνα : νήσος, 2020.")</f>
        <v>Αθήνα : νήσος, 2020.</v>
      </c>
      <c r="E352" s="23" t="str">
        <f ca="1">IFERROR(__xludf.DUMMYFUNCTION("""COMPUTED_VALUE"""),"349.211 ΜουΣ ε 2020")</f>
        <v>349.211 ΜουΣ ε 2020</v>
      </c>
      <c r="F352" s="27" t="str">
        <f ca="1">IFERROR(__xludf.DUMMYFUNCTION("""COMPUTED_VALUE"""),"Αίθουσα ποινικού και εργατικού δικαίου")</f>
        <v>Αίθουσα ποινικού και εργατικού δικαίου</v>
      </c>
    </row>
    <row r="353" spans="1:6" ht="47" customHeight="1" x14ac:dyDescent="0.35">
      <c r="A353" s="15" t="s">
        <v>289</v>
      </c>
      <c r="B353" s="6" t="s">
        <v>288</v>
      </c>
      <c r="C353" s="7" t="s">
        <v>202</v>
      </c>
      <c r="D353" s="7" t="s">
        <v>290</v>
      </c>
      <c r="E353" s="22" t="s">
        <v>291</v>
      </c>
      <c r="F353" s="7" t="s">
        <v>10</v>
      </c>
    </row>
    <row r="354" spans="1:6" ht="47" customHeight="1" x14ac:dyDescent="0.35">
      <c r="A354" s="15" t="s">
        <v>289</v>
      </c>
      <c r="B354" s="6" t="s">
        <v>288</v>
      </c>
      <c r="C354" s="7" t="s">
        <v>202</v>
      </c>
      <c r="D354" s="7" t="s">
        <v>290</v>
      </c>
      <c r="E354" s="22" t="s">
        <v>786</v>
      </c>
      <c r="F354" s="7" t="s">
        <v>10</v>
      </c>
    </row>
    <row r="355" spans="1:6" ht="47" customHeight="1" x14ac:dyDescent="0.35">
      <c r="A355" s="15" t="s">
        <v>944</v>
      </c>
      <c r="B355" s="6" t="s">
        <v>945</v>
      </c>
      <c r="C355" s="7"/>
      <c r="D355" s="7" t="s">
        <v>946</v>
      </c>
      <c r="E355" s="22" t="s">
        <v>947</v>
      </c>
      <c r="F355" s="7" t="s">
        <v>519</v>
      </c>
    </row>
    <row r="356" spans="1:6" ht="47" customHeight="1" x14ac:dyDescent="0.35">
      <c r="A356" s="15" t="s">
        <v>626</v>
      </c>
      <c r="B356" s="6" t="s">
        <v>627</v>
      </c>
      <c r="C356" s="7" t="s">
        <v>553</v>
      </c>
      <c r="D356" s="7" t="s">
        <v>628</v>
      </c>
      <c r="E356" s="22" t="s">
        <v>629</v>
      </c>
      <c r="F356" s="7" t="s">
        <v>10</v>
      </c>
    </row>
    <row r="357" spans="1:6" ht="47" customHeight="1" x14ac:dyDescent="0.35">
      <c r="A357" s="15" t="s">
        <v>687</v>
      </c>
      <c r="B357" s="6" t="s">
        <v>688</v>
      </c>
      <c r="C357" s="7"/>
      <c r="D357" s="7" t="s">
        <v>689</v>
      </c>
      <c r="E357" s="22" t="s">
        <v>690</v>
      </c>
      <c r="F357" s="7" t="s">
        <v>691</v>
      </c>
    </row>
    <row r="358" spans="1:6" ht="47" customHeight="1" x14ac:dyDescent="0.35">
      <c r="A358" s="15" t="s">
        <v>1719</v>
      </c>
      <c r="B358" s="6" t="s">
        <v>1720</v>
      </c>
      <c r="C358" s="7"/>
      <c r="D358" s="7" t="s">
        <v>1721</v>
      </c>
      <c r="E358" s="22" t="s">
        <v>1722</v>
      </c>
      <c r="F358" s="7" t="s">
        <v>159</v>
      </c>
    </row>
    <row r="359" spans="1:6" ht="47" customHeight="1" x14ac:dyDescent="0.35">
      <c r="A359" s="15" t="s">
        <v>210</v>
      </c>
      <c r="B359" s="6" t="s">
        <v>209</v>
      </c>
      <c r="C359" s="7" t="s">
        <v>211</v>
      </c>
      <c r="D359" s="7" t="s">
        <v>212</v>
      </c>
      <c r="E359" s="7" t="s">
        <v>213</v>
      </c>
      <c r="F359" s="7" t="s">
        <v>159</v>
      </c>
    </row>
    <row r="360" spans="1:6" ht="47" customHeight="1" x14ac:dyDescent="0.35">
      <c r="A360" s="15" t="s">
        <v>297</v>
      </c>
      <c r="B360" s="6" t="s">
        <v>298</v>
      </c>
      <c r="C360" s="7" t="s">
        <v>211</v>
      </c>
      <c r="D360" s="7" t="s">
        <v>299</v>
      </c>
      <c r="E360" s="7" t="s">
        <v>300</v>
      </c>
      <c r="F360" s="7" t="s">
        <v>159</v>
      </c>
    </row>
    <row r="361" spans="1:6" ht="47" customHeight="1" x14ac:dyDescent="0.35">
      <c r="A361" s="15" t="s">
        <v>1039</v>
      </c>
      <c r="B361" s="6" t="s">
        <v>1040</v>
      </c>
      <c r="C361" s="7"/>
      <c r="D361" s="7" t="s">
        <v>1041</v>
      </c>
      <c r="E361" s="7" t="s">
        <v>1042</v>
      </c>
      <c r="F361" s="7" t="s">
        <v>10</v>
      </c>
    </row>
    <row r="362" spans="1:6" ht="47" customHeight="1" x14ac:dyDescent="0.35">
      <c r="A362" s="16" t="str">
        <f ca="1">IFERROR(__xludf.DUMMYFUNCTION("""COMPUTED_VALUE"""),"Ξενοφών, ο Αθηναίος, περ. 430-περ. 354.")</f>
        <v>Ξενοφών, ο Αθηναίος, περ. 430-περ. 354.</v>
      </c>
      <c r="B362" s="1" t="str">
        <f ca="1">IFERROR(__xludf.DUMMYFUNCTION("""COMPUTED_VALUE"""),"Ξενοφώντος έργα.")</f>
        <v>Ξενοφώντος έργα.</v>
      </c>
      <c r="C362" s="2" t="str">
        <f ca="1">IFERROR(__xludf.DUMMYFUNCTION("""COMPUTED_VALUE"""),"")</f>
        <v/>
      </c>
      <c r="D362" s="3" t="str">
        <f ca="1">IFERROR(__xludf.DUMMYFUNCTION("""COMPUTED_VALUE"""),"Αθήναι : Ι. &amp; Π. Ζαχαρόπουλος, 1939.")</f>
        <v>Αθήναι : Ι. &amp; Π. Ζαχαρόπουλος, 1939.</v>
      </c>
      <c r="E362" s="2" t="str">
        <f ca="1">IFERROR(__xludf.DUMMYFUNCTION("""COMPUTED_VALUE"""),"82 Ξενο απ 1939")</f>
        <v>82 Ξενο απ 1939</v>
      </c>
      <c r="F362" s="27" t="s">
        <v>519</v>
      </c>
    </row>
    <row r="363" spans="1:6" ht="47" customHeight="1" x14ac:dyDescent="0.35">
      <c r="A363" s="16" t="str">
        <f ca="1">IFERROR(__xludf.DUMMYFUNCTION("""COMPUTED_VALUE"""),"Ξενοφών, ο Αθηναίος, περ. 430-περ. 354.")</f>
        <v>Ξενοφών, ο Αθηναίος, περ. 430-περ. 354.</v>
      </c>
      <c r="B363" s="1" t="str">
        <f ca="1">IFERROR(__xludf.DUMMYFUNCTION("""COMPUTED_VALUE"""),"Ξενοφώντος έργα.")</f>
        <v>Ξενοφώντος έργα.</v>
      </c>
      <c r="C363" s="2" t="str">
        <f ca="1">IFERROR(__xludf.DUMMYFUNCTION("""COMPUTED_VALUE"""),"")</f>
        <v/>
      </c>
      <c r="D363" s="3" t="str">
        <f ca="1">IFERROR(__xludf.DUMMYFUNCTION("""COMPUTED_VALUE"""),"Αθήναι : Ι. &amp; Π. Ζαχαρόπουλος, 1939.")</f>
        <v>Αθήναι : Ι. &amp; Π. Ζαχαρόπουλος, 1939.</v>
      </c>
      <c r="E363" s="23" t="str">
        <f ca="1">IFERROR(__xludf.DUMMYFUNCTION("""COMPUTED_VALUE"""),"82 Ξενο ελ [1939]")</f>
        <v>82 Ξενο ελ [1939]</v>
      </c>
      <c r="F363" s="27" t="str">
        <f ca="1">IFERROR(__xludf.DUMMYFUNCTION("""COMPUTED_VALUE"""),"2ος όροφος")</f>
        <v>2ος όροφος</v>
      </c>
    </row>
    <row r="364" spans="1:6" ht="47" customHeight="1" x14ac:dyDescent="0.35">
      <c r="A364" s="16" t="str">
        <f ca="1">IFERROR(__xludf.DUMMYFUNCTION("""COMPUTED_VALUE"""),"Ξενοφών, ο Αθηναίος, περ. 430-περ. 354.")</f>
        <v>Ξενοφών, ο Αθηναίος, περ. 430-περ. 354.</v>
      </c>
      <c r="B364" s="1" t="str">
        <f ca="1">IFERROR(__xludf.DUMMYFUNCTION("""COMPUTED_VALUE"""),"Κύρου παιδεία : Βιβλ. Εʹ και ΣΤʹ: αρχαίον κείμενον / Ξενοφώντος   εισαγωγή μετάφρασις, σχόλια Στ. Τζουμελέα.")</f>
        <v>Κύρου παιδεία : Βιβλ. Εʹ και ΣΤʹ: αρχαίον κείμενον / Ξενοφώντος   εισαγωγή μετάφρασις, σχόλια Στ. Τζουμελέα.</v>
      </c>
      <c r="C364" s="2" t="str">
        <f ca="1">IFERROR(__xludf.DUMMYFUNCTION("""COMPUTED_VALUE"""),"")</f>
        <v/>
      </c>
      <c r="D364" s="3" t="str">
        <f ca="1">IFERROR(__xludf.DUMMYFUNCTION("""COMPUTED_VALUE"""),"Αθήναι : Ζαχαρόπουλος, 1957.")</f>
        <v>Αθήναι : Ζαχαρόπουλος, 1957.</v>
      </c>
      <c r="E364" s="23" t="str">
        <f ca="1">IFERROR(__xludf.DUMMYFUNCTION("""COMPUTED_VALUE"""),"82 Ξενο κπ 1958")</f>
        <v>82 Ξενο κπ 1958</v>
      </c>
      <c r="F364" s="27" t="str">
        <f ca="1">IFERROR(__xludf.DUMMYFUNCTION("""COMPUTED_VALUE"""),"2ος όροφος")</f>
        <v>2ος όροφος</v>
      </c>
    </row>
    <row r="365" spans="1:6" ht="47" customHeight="1" x14ac:dyDescent="0.35">
      <c r="A365" s="16" t="str">
        <f ca="1">IFERROR(__xludf.DUMMYFUNCTION("""COMPUTED_VALUE"""),"Ξενοφών, ο Αθηναίος, περ. 430-περ. 354.")</f>
        <v>Ξενοφών, ο Αθηναίος, περ. 430-περ. 354.</v>
      </c>
      <c r="B365" s="1" t="str">
        <f ca="1">IFERROR(__xludf.DUMMYFUNCTION("""COMPUTED_VALUE"""),"Κύρου παιδεία : Βιβλ. Αʹ και Βʹ: αρχαίον κείμενον / Ξενοφώντος   εισαγωγή μετάφρασις, σχόλια Στ. Τζουμελέα.")</f>
        <v>Κύρου παιδεία : Βιβλ. Αʹ και Βʹ: αρχαίον κείμενον / Ξενοφώντος   εισαγωγή μετάφρασις, σχόλια Στ. Τζουμελέα.</v>
      </c>
      <c r="C365" s="2" t="str">
        <f ca="1">IFERROR(__xludf.DUMMYFUNCTION("""COMPUTED_VALUE"""),"")</f>
        <v/>
      </c>
      <c r="D365" s="3" t="str">
        <f ca="1">IFERROR(__xludf.DUMMYFUNCTION("""COMPUTED_VALUE"""),"Αθήναι : Ζαχαρόπουλος, 1957.")</f>
        <v>Αθήναι : Ζαχαρόπουλος, 1957.</v>
      </c>
      <c r="E365" s="2" t="str">
        <f ca="1">IFERROR(__xludf.DUMMYFUNCTION("""COMPUTED_VALUE"""),"82 Ξενο κπ 1957")</f>
        <v>82 Ξενο κπ 1957</v>
      </c>
      <c r="F365" s="27" t="str">
        <f ca="1">IFERROR(__xludf.DUMMYFUNCTION("""COMPUTED_VALUE"""),"2ος όροφος")</f>
        <v>2ος όροφος</v>
      </c>
    </row>
    <row r="366" spans="1:6" ht="47" customHeight="1" x14ac:dyDescent="0.35">
      <c r="A366" s="15" t="s">
        <v>1465</v>
      </c>
      <c r="B366" s="6" t="s">
        <v>1466</v>
      </c>
      <c r="C366" s="7"/>
      <c r="D366" s="7" t="s">
        <v>1467</v>
      </c>
      <c r="E366" s="22" t="s">
        <v>1468</v>
      </c>
      <c r="F366" s="7" t="s">
        <v>20</v>
      </c>
    </row>
    <row r="367" spans="1:6" ht="47" customHeight="1" x14ac:dyDescent="0.35">
      <c r="A367" s="16" t="str">
        <f ca="1">IFERROR(__xludf.DUMMYFUNCTION("""COMPUTED_VALUE"""),"Όμηρος.")</f>
        <v>Όμηρος.</v>
      </c>
      <c r="B367" s="1" t="str">
        <f ca="1">IFERROR(__xludf.DUMMYFUNCTION("""COMPUTED_VALUE"""),"Έκτορος και Ανδρομάχης ομιλία / Όμηρος. Γάμοι Έκτορος και Ανδρομάχης / Σαπφώ. Αίας / Σοφοκλέους.")</f>
        <v>Έκτορος και Ανδρομάχης ομιλία / Όμηρος. Γάμοι Έκτορος και Ανδρομάχης / Σαπφώ. Αίας / Σοφοκλέους.</v>
      </c>
      <c r="C367" s="2" t="str">
        <f ca="1">IFERROR(__xludf.DUMMYFUNCTION("""COMPUTED_VALUE"""),"")</f>
        <v/>
      </c>
      <c r="D367" s="3" t="str">
        <f ca="1">IFERROR(__xludf.DUMMYFUNCTION("""COMPUTED_VALUE"""),"[Αθήνα]: Διάττων, [1995]")</f>
        <v>[Αθήνα]: Διάττων, [1995]</v>
      </c>
      <c r="E367" s="23" t="str">
        <f ca="1">IFERROR(__xludf.DUMMYFUNCTION("""COMPUTED_VALUE"""),"82 Ομηρ ε [1995]")</f>
        <v>82 Ομηρ ε [1995]</v>
      </c>
      <c r="F367" s="27" t="str">
        <f ca="1">IFERROR(__xludf.DUMMYFUNCTION("""COMPUTED_VALUE"""),"2ος όροφος")</f>
        <v>2ος όροφος</v>
      </c>
    </row>
    <row r="368" spans="1:6" ht="47" customHeight="1" x14ac:dyDescent="0.35">
      <c r="A368" s="15" t="s">
        <v>496</v>
      </c>
      <c r="B368" s="6" t="s">
        <v>497</v>
      </c>
      <c r="C368" s="7"/>
      <c r="D368" s="7" t="s">
        <v>498</v>
      </c>
      <c r="E368" s="22" t="s">
        <v>499</v>
      </c>
      <c r="F368" s="7" t="s">
        <v>20</v>
      </c>
    </row>
    <row r="369" spans="1:6" ht="47" customHeight="1" x14ac:dyDescent="0.35">
      <c r="A369" s="15" t="s">
        <v>725</v>
      </c>
      <c r="B369" s="6" t="s">
        <v>726</v>
      </c>
      <c r="C369" s="7"/>
      <c r="D369" s="7" t="s">
        <v>727</v>
      </c>
      <c r="E369" s="22" t="s">
        <v>728</v>
      </c>
      <c r="F369" s="7" t="s">
        <v>10</v>
      </c>
    </row>
    <row r="370" spans="1:6" ht="47" customHeight="1" x14ac:dyDescent="0.35">
      <c r="A370" s="15" t="s">
        <v>258</v>
      </c>
      <c r="B370" s="6" t="s">
        <v>257</v>
      </c>
      <c r="C370" s="7"/>
      <c r="D370" s="7" t="s">
        <v>259</v>
      </c>
      <c r="E370" s="22" t="s">
        <v>260</v>
      </c>
      <c r="F370" s="7" t="s">
        <v>10</v>
      </c>
    </row>
    <row r="371" spans="1:6" ht="47" customHeight="1" x14ac:dyDescent="0.35">
      <c r="A371" s="15" t="s">
        <v>954</v>
      </c>
      <c r="B371" s="6" t="s">
        <v>955</v>
      </c>
      <c r="C371" s="7"/>
      <c r="D371" s="7" t="s">
        <v>956</v>
      </c>
      <c r="E371" s="22" t="s">
        <v>957</v>
      </c>
      <c r="F371" s="7" t="s">
        <v>70</v>
      </c>
    </row>
    <row r="372" spans="1:6" ht="47" customHeight="1" x14ac:dyDescent="0.35">
      <c r="A372" s="15" t="s">
        <v>1379</v>
      </c>
      <c r="B372" s="6" t="s">
        <v>1380</v>
      </c>
      <c r="C372" s="7"/>
      <c r="D372" s="7" t="s">
        <v>198</v>
      </c>
      <c r="E372" s="22" t="s">
        <v>1381</v>
      </c>
      <c r="F372" s="7" t="s">
        <v>70</v>
      </c>
    </row>
    <row r="373" spans="1:6" ht="47" customHeight="1" x14ac:dyDescent="0.35">
      <c r="A373" s="28" t="s">
        <v>1444</v>
      </c>
      <c r="B373" s="29" t="s">
        <v>1445</v>
      </c>
      <c r="C373" s="30"/>
      <c r="D373" s="30" t="s">
        <v>1446</v>
      </c>
      <c r="E373" s="31" t="s">
        <v>1447</v>
      </c>
      <c r="F373" s="30" t="s">
        <v>519</v>
      </c>
    </row>
    <row r="374" spans="1:6" ht="47" customHeight="1" x14ac:dyDescent="0.35">
      <c r="A374" s="15" t="s">
        <v>574</v>
      </c>
      <c r="B374" s="6" t="s">
        <v>575</v>
      </c>
      <c r="C374" s="7" t="s">
        <v>576</v>
      </c>
      <c r="D374" s="7" t="s">
        <v>577</v>
      </c>
      <c r="E374" s="22" t="s">
        <v>578</v>
      </c>
      <c r="F374" s="7" t="s">
        <v>20</v>
      </c>
    </row>
    <row r="375" spans="1:6" ht="47" customHeight="1" x14ac:dyDescent="0.35">
      <c r="A375" s="15" t="s">
        <v>574</v>
      </c>
      <c r="B375" s="6" t="s">
        <v>571</v>
      </c>
      <c r="C375" s="7"/>
      <c r="D375" s="7" t="s">
        <v>572</v>
      </c>
      <c r="E375" s="22" t="s">
        <v>573</v>
      </c>
      <c r="F375" s="7" t="s">
        <v>20</v>
      </c>
    </row>
    <row r="376" spans="1:6" ht="47" customHeight="1" x14ac:dyDescent="0.35">
      <c r="A376" s="15" t="s">
        <v>601</v>
      </c>
      <c r="B376" s="6" t="s">
        <v>602</v>
      </c>
      <c r="C376" s="7"/>
      <c r="D376" s="7" t="s">
        <v>8</v>
      </c>
      <c r="E376" s="22" t="s">
        <v>603</v>
      </c>
      <c r="F376" s="7" t="s">
        <v>20</v>
      </c>
    </row>
    <row r="377" spans="1:6" ht="47" customHeight="1" x14ac:dyDescent="0.35">
      <c r="A377" s="15" t="s">
        <v>314</v>
      </c>
      <c r="B377" s="6" t="s">
        <v>315</v>
      </c>
      <c r="C377" s="7" t="s">
        <v>316</v>
      </c>
      <c r="D377" s="7" t="s">
        <v>317</v>
      </c>
      <c r="E377" s="22" t="s">
        <v>318</v>
      </c>
      <c r="F377" s="7" t="s">
        <v>15</v>
      </c>
    </row>
    <row r="378" spans="1:6" ht="47" customHeight="1" x14ac:dyDescent="0.35">
      <c r="A378" s="15" t="s">
        <v>630</v>
      </c>
      <c r="B378" s="6" t="s">
        <v>631</v>
      </c>
      <c r="C378" s="7" t="s">
        <v>632</v>
      </c>
      <c r="D378" s="7" t="s">
        <v>577</v>
      </c>
      <c r="E378" s="22" t="s">
        <v>633</v>
      </c>
      <c r="F378" s="7" t="s">
        <v>70</v>
      </c>
    </row>
    <row r="379" spans="1:6" ht="47" customHeight="1" x14ac:dyDescent="0.35">
      <c r="A379" s="15" t="s">
        <v>301</v>
      </c>
      <c r="B379" s="6" t="s">
        <v>302</v>
      </c>
      <c r="C379" s="7" t="s">
        <v>202</v>
      </c>
      <c r="D379" s="7" t="s">
        <v>303</v>
      </c>
      <c r="E379" s="22" t="s">
        <v>304</v>
      </c>
      <c r="F379" s="7" t="s">
        <v>70</v>
      </c>
    </row>
    <row r="380" spans="1:6" ht="47" customHeight="1" x14ac:dyDescent="0.35">
      <c r="A380" s="15" t="s">
        <v>948</v>
      </c>
      <c r="B380" s="6" t="s">
        <v>949</v>
      </c>
      <c r="C380" s="7"/>
      <c r="D380" s="7" t="s">
        <v>950</v>
      </c>
      <c r="E380" s="22" t="s">
        <v>951</v>
      </c>
      <c r="F380" s="7" t="s">
        <v>519</v>
      </c>
    </row>
    <row r="381" spans="1:6" ht="47" customHeight="1" x14ac:dyDescent="0.35">
      <c r="A381" s="15" t="s">
        <v>1271</v>
      </c>
      <c r="B381" s="6" t="s">
        <v>1272</v>
      </c>
      <c r="C381" s="7" t="s">
        <v>197</v>
      </c>
      <c r="D381" s="7" t="s">
        <v>1273</v>
      </c>
      <c r="E381" s="22" t="s">
        <v>1274</v>
      </c>
      <c r="F381" s="7" t="s">
        <v>159</v>
      </c>
    </row>
    <row r="382" spans="1:6" ht="47" customHeight="1" x14ac:dyDescent="0.35">
      <c r="A382" s="15" t="s">
        <v>1194</v>
      </c>
      <c r="B382" s="6" t="s">
        <v>1195</v>
      </c>
      <c r="C382" s="7"/>
      <c r="D382" s="7" t="s">
        <v>1196</v>
      </c>
      <c r="E382" s="7" t="s">
        <v>1197</v>
      </c>
      <c r="F382" s="7" t="s">
        <v>159</v>
      </c>
    </row>
    <row r="383" spans="1:6" ht="47" customHeight="1" x14ac:dyDescent="0.35">
      <c r="A383" s="15" t="s">
        <v>937</v>
      </c>
      <c r="B383" s="6" t="s">
        <v>938</v>
      </c>
      <c r="C383" s="7"/>
      <c r="D383" s="7" t="s">
        <v>203</v>
      </c>
      <c r="E383" s="22" t="s">
        <v>939</v>
      </c>
      <c r="F383" s="7" t="s">
        <v>20</v>
      </c>
    </row>
    <row r="384" spans="1:6" ht="47" customHeight="1" x14ac:dyDescent="0.35">
      <c r="A384" s="15" t="s">
        <v>282</v>
      </c>
      <c r="B384" s="6" t="s">
        <v>281</v>
      </c>
      <c r="C384" s="7"/>
      <c r="D384" s="7" t="s">
        <v>220</v>
      </c>
      <c r="E384" s="22" t="s">
        <v>283</v>
      </c>
      <c r="F384" s="7" t="s">
        <v>238</v>
      </c>
    </row>
    <row r="385" spans="1:6" ht="47" customHeight="1" x14ac:dyDescent="0.35">
      <c r="A385" s="16" t="str">
        <f ca="1">IFERROR(__xludf.DUMMYFUNCTION("""COMPUTED_VALUE"""),"Παπαχατζής, Γεώργιος Μ., 1905-")</f>
        <v>Παπαχατζής, Γεώργιος Μ., 1905-</v>
      </c>
      <c r="B385" s="1" t="str">
        <f ca="1">IFERROR(__xludf.DUMMYFUNCTION("""COMPUTED_VALUE"""),"Μελέται επί του δικαίου των διοικητικών διαφορών / υπό Γεωργίου Μ. Παπαχατζή.")</f>
        <v>Μελέται επί του δικαίου των διοικητικών διαφορών / υπό Γεωργίου Μ. Παπαχατζή.</v>
      </c>
      <c r="C385" s="2" t="str">
        <f ca="1">IFERROR(__xludf.DUMMYFUNCTION("""COMPUTED_VALUE"""),"4η")</f>
        <v>4η</v>
      </c>
      <c r="D385" s="3" t="str">
        <f ca="1">IFERROR(__xludf.DUMMYFUNCTION("""COMPUTED_VALUE"""),"Αθήναι : Εκδότης: Απ. Αναστασίου, 1961")</f>
        <v>Αθήναι : Εκδότης: Απ. Αναστασίου, 1961</v>
      </c>
      <c r="E385" s="23" t="str">
        <f ca="1">IFERROR(__xludf.DUMMYFUNCTION("""COMPUTED_VALUE"""),"351.95 ΠαπΓ μ 1961")</f>
        <v>351.95 ΠαπΓ μ 1961</v>
      </c>
      <c r="F385" s="27" t="str">
        <f ca="1">IFERROR(__xludf.DUMMYFUNCTION("""COMPUTED_VALUE"""),"Αίθουσα Δημοσίου Δικαίου")</f>
        <v>Αίθουσα Δημοσίου Δικαίου</v>
      </c>
    </row>
    <row r="386" spans="1:6" ht="47" customHeight="1" x14ac:dyDescent="0.35">
      <c r="A386" s="15" t="s">
        <v>1433</v>
      </c>
      <c r="B386" s="6" t="s">
        <v>1434</v>
      </c>
      <c r="C386" s="7"/>
      <c r="D386" s="7" t="s">
        <v>1435</v>
      </c>
      <c r="E386" s="22" t="s">
        <v>1436</v>
      </c>
      <c r="F386" s="7" t="s">
        <v>70</v>
      </c>
    </row>
    <row r="387" spans="1:6" ht="47" customHeight="1" x14ac:dyDescent="0.35">
      <c r="A387" s="15" t="s">
        <v>1414</v>
      </c>
      <c r="B387" s="6" t="s">
        <v>1415</v>
      </c>
      <c r="C387" s="7" t="s">
        <v>1416</v>
      </c>
      <c r="D387" s="7" t="s">
        <v>203</v>
      </c>
      <c r="E387" s="22" t="s">
        <v>1417</v>
      </c>
      <c r="F387" s="7" t="s">
        <v>70</v>
      </c>
    </row>
    <row r="388" spans="1:6" ht="47" customHeight="1" x14ac:dyDescent="0.35">
      <c r="A388" s="15" t="s">
        <v>591</v>
      </c>
      <c r="B388" s="6" t="s">
        <v>592</v>
      </c>
      <c r="C388" s="7" t="s">
        <v>593</v>
      </c>
      <c r="D388" s="7" t="s">
        <v>198</v>
      </c>
      <c r="E388" s="22" t="s">
        <v>594</v>
      </c>
      <c r="F388" s="7" t="s">
        <v>159</v>
      </c>
    </row>
    <row r="389" spans="1:6" ht="47" customHeight="1" x14ac:dyDescent="0.35">
      <c r="A389" s="15" t="s">
        <v>285</v>
      </c>
      <c r="B389" s="6" t="s">
        <v>284</v>
      </c>
      <c r="C389" s="7" t="s">
        <v>286</v>
      </c>
      <c r="D389" s="7" t="s">
        <v>198</v>
      </c>
      <c r="E389" s="22" t="s">
        <v>287</v>
      </c>
      <c r="F389" s="7" t="s">
        <v>159</v>
      </c>
    </row>
    <row r="390" spans="1:6" ht="47" customHeight="1" x14ac:dyDescent="0.35">
      <c r="A390" s="15" t="s">
        <v>206</v>
      </c>
      <c r="B390" s="6" t="s">
        <v>205</v>
      </c>
      <c r="C390" s="7"/>
      <c r="D390" s="7" t="s">
        <v>207</v>
      </c>
      <c r="E390" s="22" t="s">
        <v>208</v>
      </c>
      <c r="F390" s="7" t="s">
        <v>159</v>
      </c>
    </row>
    <row r="391" spans="1:6" ht="47" customHeight="1" x14ac:dyDescent="0.35">
      <c r="A391" s="15" t="s">
        <v>794</v>
      </c>
      <c r="B391" s="6" t="s">
        <v>795</v>
      </c>
      <c r="C391" s="7"/>
      <c r="D391" s="7" t="s">
        <v>796</v>
      </c>
      <c r="E391" s="22" t="s">
        <v>797</v>
      </c>
      <c r="F391" s="7" t="s">
        <v>10</v>
      </c>
    </row>
    <row r="392" spans="1:6" ht="47" customHeight="1" x14ac:dyDescent="0.35">
      <c r="A392" s="15" t="s">
        <v>911</v>
      </c>
      <c r="B392" s="6" t="s">
        <v>912</v>
      </c>
      <c r="C392" s="7"/>
      <c r="D392" s="7" t="s">
        <v>913</v>
      </c>
      <c r="E392" s="22" t="s">
        <v>914</v>
      </c>
      <c r="F392" s="7" t="s">
        <v>519</v>
      </c>
    </row>
    <row r="393" spans="1:6" ht="47" customHeight="1" x14ac:dyDescent="0.35">
      <c r="A393" s="15" t="s">
        <v>911</v>
      </c>
      <c r="B393" s="6" t="s">
        <v>919</v>
      </c>
      <c r="C393" s="7"/>
      <c r="D393" s="7" t="s">
        <v>913</v>
      </c>
      <c r="E393" s="22" t="s">
        <v>920</v>
      </c>
      <c r="F393" s="7" t="s">
        <v>519</v>
      </c>
    </row>
    <row r="394" spans="1:6" ht="47" customHeight="1" x14ac:dyDescent="0.35">
      <c r="A394" s="15" t="s">
        <v>854</v>
      </c>
      <c r="B394" s="6" t="s">
        <v>855</v>
      </c>
      <c r="C394" s="7"/>
      <c r="D394" s="7" t="s">
        <v>856</v>
      </c>
      <c r="E394" s="22" t="s">
        <v>857</v>
      </c>
      <c r="F394" s="7" t="s">
        <v>519</v>
      </c>
    </row>
    <row r="395" spans="1:6" ht="47" customHeight="1" x14ac:dyDescent="0.35">
      <c r="A395" s="15" t="s">
        <v>933</v>
      </c>
      <c r="B395" s="6" t="s">
        <v>934</v>
      </c>
      <c r="C395" s="7"/>
      <c r="D395" s="7" t="s">
        <v>935</v>
      </c>
      <c r="E395" s="22" t="s">
        <v>936</v>
      </c>
      <c r="F395" s="7" t="s">
        <v>519</v>
      </c>
    </row>
    <row r="396" spans="1:6" ht="47" customHeight="1" x14ac:dyDescent="0.35">
      <c r="A396" s="15" t="s">
        <v>1734</v>
      </c>
      <c r="B396" s="6" t="s">
        <v>1735</v>
      </c>
      <c r="C396" s="7" t="s">
        <v>197</v>
      </c>
      <c r="D396" s="7" t="s">
        <v>481</v>
      </c>
      <c r="E396" s="22" t="s">
        <v>1736</v>
      </c>
      <c r="F396" s="7" t="s">
        <v>159</v>
      </c>
    </row>
    <row r="397" spans="1:6" ht="47" customHeight="1" x14ac:dyDescent="0.35">
      <c r="A397" s="15" t="s">
        <v>798</v>
      </c>
      <c r="B397" s="6" t="s">
        <v>799</v>
      </c>
      <c r="C397" s="7"/>
      <c r="D397" s="7" t="s">
        <v>321</v>
      </c>
      <c r="E397" s="22" t="s">
        <v>800</v>
      </c>
      <c r="F397" s="7" t="s">
        <v>20</v>
      </c>
    </row>
    <row r="398" spans="1:6" ht="47" customHeight="1" x14ac:dyDescent="0.35">
      <c r="A398" s="15" t="s">
        <v>771</v>
      </c>
      <c r="B398" s="6" t="s">
        <v>772</v>
      </c>
      <c r="C398" s="7" t="s">
        <v>286</v>
      </c>
      <c r="D398" s="7" t="s">
        <v>773</v>
      </c>
      <c r="E398" s="22" t="s">
        <v>774</v>
      </c>
      <c r="F398" s="7" t="s">
        <v>10</v>
      </c>
    </row>
    <row r="399" spans="1:6" ht="47" customHeight="1" x14ac:dyDescent="0.35">
      <c r="A399" s="15" t="s">
        <v>215</v>
      </c>
      <c r="B399" s="6" t="s">
        <v>214</v>
      </c>
      <c r="C399" s="7" t="s">
        <v>197</v>
      </c>
      <c r="D399" s="7" t="s">
        <v>216</v>
      </c>
      <c r="E399" s="22" t="s">
        <v>217</v>
      </c>
      <c r="F399" s="7" t="s">
        <v>10</v>
      </c>
    </row>
    <row r="400" spans="1:6" ht="47" customHeight="1" x14ac:dyDescent="0.35">
      <c r="A400" s="15" t="s">
        <v>1260</v>
      </c>
      <c r="B400" s="6" t="s">
        <v>1261</v>
      </c>
      <c r="C400" s="7"/>
      <c r="D400" s="7" t="s">
        <v>1262</v>
      </c>
      <c r="E400" s="22" t="s">
        <v>1263</v>
      </c>
      <c r="F400" s="7" t="s">
        <v>159</v>
      </c>
    </row>
    <row r="401" spans="1:6" ht="47" customHeight="1" x14ac:dyDescent="0.35">
      <c r="A401" s="15" t="s">
        <v>1281</v>
      </c>
      <c r="B401" s="6" t="s">
        <v>1282</v>
      </c>
      <c r="C401" s="7"/>
      <c r="D401" s="7" t="s">
        <v>1273</v>
      </c>
      <c r="E401" s="7" t="s">
        <v>1283</v>
      </c>
      <c r="F401" s="7" t="s">
        <v>159</v>
      </c>
    </row>
    <row r="402" spans="1:6" ht="47" customHeight="1" x14ac:dyDescent="0.35">
      <c r="A402" s="15" t="s">
        <v>1737</v>
      </c>
      <c r="B402" s="6" t="s">
        <v>1738</v>
      </c>
      <c r="C402" s="7" t="s">
        <v>224</v>
      </c>
      <c r="D402" s="7" t="s">
        <v>303</v>
      </c>
      <c r="E402" s="22" t="s">
        <v>1739</v>
      </c>
      <c r="F402" s="7" t="s">
        <v>159</v>
      </c>
    </row>
    <row r="403" spans="1:6" ht="47" customHeight="1" x14ac:dyDescent="0.35">
      <c r="A403" s="16" t="str">
        <f ca="1">IFERROR(__xludf.DUMMYFUNCTION("""COMPUTED_VALUE"""),"Ρόκας, Νικόλαος K., 1940-")</f>
        <v>Ρόκας, Νικόλαος K., 1940-</v>
      </c>
      <c r="B403" s="1" t="str">
        <f ca="1">IFERROR(__xludf.DUMMYFUNCTION("""COMPUTED_VALUE"""),"Ερωτήσεις και πρακτικά θέματα εμπορικών εταιριών : συμπληρωματικό βοήθημα / Νικ. Κ. Ρόκα.")</f>
        <v>Ερωτήσεις και πρακτικά θέματα εμπορικών εταιριών : συμπληρωματικό βοήθημα / Νικ. Κ. Ρόκα.</v>
      </c>
      <c r="C403" s="2" t="str">
        <f ca="1">IFERROR(__xludf.DUMMYFUNCTION("""COMPUTED_VALUE"""),"")</f>
        <v/>
      </c>
      <c r="D403" s="3" t="str">
        <f ca="1">IFERROR(__xludf.DUMMYFUNCTION("""COMPUTED_VALUE"""),"Αθήνα   Κομοτηνή : Αντ. Ν. Σάκκουλας, 1982.")</f>
        <v>Αθήνα   Κομοτηνή : Αντ. Ν. Σάκκουλας, 1982.</v>
      </c>
      <c r="E403" s="23" t="str">
        <f ca="1">IFERROR(__xludf.DUMMYFUNCTION("""COMPUTED_VALUE"""),"347.72(495)(076) ΡοκΝ ε 1982")</f>
        <v>347.72(495)(076) ΡοκΝ ε 1982</v>
      </c>
      <c r="F403" s="27" t="str">
        <f ca="1">IFERROR(__xludf.DUMMYFUNCTION("""COMPUTED_VALUE"""),"Αίθουσα Διεθνούς και Εμπορικού Δικαίου")</f>
        <v>Αίθουσα Διεθνούς και Εμπορικού Δικαίου</v>
      </c>
    </row>
    <row r="404" spans="1:6" ht="47" customHeight="1" x14ac:dyDescent="0.35">
      <c r="A404" s="15" t="s">
        <v>230</v>
      </c>
      <c r="B404" s="6" t="s">
        <v>229</v>
      </c>
      <c r="C404" s="7" t="s">
        <v>231</v>
      </c>
      <c r="D404" s="7" t="s">
        <v>232</v>
      </c>
      <c r="E404" s="22" t="s">
        <v>233</v>
      </c>
      <c r="F404" s="7" t="s">
        <v>159</v>
      </c>
    </row>
    <row r="405" spans="1:6" ht="47" customHeight="1" x14ac:dyDescent="0.35">
      <c r="A405" s="15" t="s">
        <v>230</v>
      </c>
      <c r="B405" s="6" t="s">
        <v>604</v>
      </c>
      <c r="C405" s="7" t="s">
        <v>197</v>
      </c>
      <c r="D405" s="7" t="s">
        <v>8</v>
      </c>
      <c r="E405" s="22" t="s">
        <v>605</v>
      </c>
      <c r="F405" s="7" t="s">
        <v>159</v>
      </c>
    </row>
    <row r="406" spans="1:6" ht="47" customHeight="1" x14ac:dyDescent="0.35">
      <c r="A406" s="15" t="s">
        <v>1303</v>
      </c>
      <c r="B406" s="6" t="s">
        <v>1304</v>
      </c>
      <c r="C406" s="7"/>
      <c r="D406" s="7" t="s">
        <v>1305</v>
      </c>
      <c r="E406" s="22" t="s">
        <v>1306</v>
      </c>
      <c r="F406" s="7" t="s">
        <v>20</v>
      </c>
    </row>
    <row r="407" spans="1:6" ht="47" customHeight="1" x14ac:dyDescent="0.35">
      <c r="A407" s="15" t="s">
        <v>750</v>
      </c>
      <c r="B407" s="6" t="s">
        <v>751</v>
      </c>
      <c r="C407" s="7"/>
      <c r="D407" s="7" t="s">
        <v>752</v>
      </c>
      <c r="E407" s="22" t="s">
        <v>753</v>
      </c>
      <c r="F407" s="7" t="s">
        <v>621</v>
      </c>
    </row>
    <row r="408" spans="1:6" ht="47" customHeight="1" x14ac:dyDescent="0.35">
      <c r="A408" s="15" t="s">
        <v>1292</v>
      </c>
      <c r="B408" s="6" t="s">
        <v>1293</v>
      </c>
      <c r="C408" s="7" t="s">
        <v>202</v>
      </c>
      <c r="D408" s="7" t="s">
        <v>1294</v>
      </c>
      <c r="E408" s="22" t="s">
        <v>1295</v>
      </c>
      <c r="F408" s="7" t="s">
        <v>70</v>
      </c>
    </row>
    <row r="409" spans="1:6" ht="47" customHeight="1" x14ac:dyDescent="0.35">
      <c r="A409" s="15" t="s">
        <v>1256</v>
      </c>
      <c r="B409" s="6" t="s">
        <v>1257</v>
      </c>
      <c r="C409" s="7" t="s">
        <v>202</v>
      </c>
      <c r="D409" s="7" t="s">
        <v>1258</v>
      </c>
      <c r="E409" s="22" t="s">
        <v>1259</v>
      </c>
      <c r="F409" s="7" t="s">
        <v>70</v>
      </c>
    </row>
    <row r="410" spans="1:6" ht="47" customHeight="1" x14ac:dyDescent="0.35">
      <c r="A410" s="15" t="s">
        <v>1376</v>
      </c>
      <c r="B410" s="6" t="s">
        <v>1377</v>
      </c>
      <c r="C410" s="7" t="s">
        <v>202</v>
      </c>
      <c r="D410" s="7" t="s">
        <v>198</v>
      </c>
      <c r="E410" s="22" t="s">
        <v>1378</v>
      </c>
      <c r="F410" s="7" t="s">
        <v>70</v>
      </c>
    </row>
    <row r="411" spans="1:6" ht="47" customHeight="1" x14ac:dyDescent="0.35">
      <c r="A411" s="15" t="s">
        <v>1333</v>
      </c>
      <c r="B411" s="6" t="s">
        <v>1334</v>
      </c>
      <c r="C411" s="7"/>
      <c r="D411" s="7" t="s">
        <v>1273</v>
      </c>
      <c r="E411" s="22" t="s">
        <v>1335</v>
      </c>
      <c r="F411" s="7" t="s">
        <v>159</v>
      </c>
    </row>
    <row r="412" spans="1:6" ht="47" customHeight="1" x14ac:dyDescent="0.35">
      <c r="A412" s="15" t="s">
        <v>1300</v>
      </c>
      <c r="B412" s="6" t="s">
        <v>1301</v>
      </c>
      <c r="C412" s="7" t="s">
        <v>286</v>
      </c>
      <c r="D412" s="7" t="s">
        <v>1298</v>
      </c>
      <c r="E412" s="22" t="s">
        <v>1302</v>
      </c>
      <c r="F412" s="7" t="s">
        <v>20</v>
      </c>
    </row>
    <row r="413" spans="1:6" ht="47" customHeight="1" x14ac:dyDescent="0.35">
      <c r="A413" s="15" t="s">
        <v>1326</v>
      </c>
      <c r="B413" s="6" t="s">
        <v>1327</v>
      </c>
      <c r="C413" s="7"/>
      <c r="D413" s="7" t="s">
        <v>1328</v>
      </c>
      <c r="E413" s="22" t="s">
        <v>1329</v>
      </c>
      <c r="F413" s="7" t="s">
        <v>10</v>
      </c>
    </row>
    <row r="414" spans="1:6" ht="47" customHeight="1" x14ac:dyDescent="0.35">
      <c r="A414" s="15" t="s">
        <v>249</v>
      </c>
      <c r="B414" s="6" t="s">
        <v>248</v>
      </c>
      <c r="C414" s="7" t="s">
        <v>250</v>
      </c>
      <c r="D414" s="7" t="s">
        <v>220</v>
      </c>
      <c r="E414" s="22" t="s">
        <v>251</v>
      </c>
      <c r="F414" s="7" t="s">
        <v>15</v>
      </c>
    </row>
    <row r="415" spans="1:6" ht="47" customHeight="1" x14ac:dyDescent="0.35">
      <c r="A415" s="15" t="s">
        <v>1418</v>
      </c>
      <c r="B415" s="6" t="s">
        <v>1419</v>
      </c>
      <c r="C415" s="7"/>
      <c r="D415" s="7" t="s">
        <v>1400</v>
      </c>
      <c r="E415" s="22" t="s">
        <v>1420</v>
      </c>
      <c r="F415" s="7" t="s">
        <v>1392</v>
      </c>
    </row>
    <row r="416" spans="1:6" ht="47" customHeight="1" x14ac:dyDescent="0.35">
      <c r="A416" s="15" t="s">
        <v>811</v>
      </c>
      <c r="B416" s="6" t="s">
        <v>921</v>
      </c>
      <c r="C416" s="7"/>
      <c r="D416" s="7" t="s">
        <v>922</v>
      </c>
      <c r="E416" s="22" t="s">
        <v>923</v>
      </c>
      <c r="F416" s="7" t="s">
        <v>519</v>
      </c>
    </row>
    <row r="417" spans="1:6" ht="47" customHeight="1" x14ac:dyDescent="0.35">
      <c r="A417" s="15" t="s">
        <v>811</v>
      </c>
      <c r="B417" s="6" t="s">
        <v>812</v>
      </c>
      <c r="C417" s="7"/>
      <c r="D417" s="7" t="s">
        <v>813</v>
      </c>
      <c r="E417" s="22" t="s">
        <v>814</v>
      </c>
      <c r="F417" s="7" t="s">
        <v>519</v>
      </c>
    </row>
    <row r="418" spans="1:6" ht="47" customHeight="1" x14ac:dyDescent="0.35">
      <c r="A418" s="15" t="s">
        <v>369</v>
      </c>
      <c r="B418" s="6" t="s">
        <v>370</v>
      </c>
      <c r="C418" s="7"/>
      <c r="D418" s="7" t="s">
        <v>371</v>
      </c>
      <c r="E418" s="7" t="s">
        <v>372</v>
      </c>
      <c r="F418" s="7" t="s">
        <v>15</v>
      </c>
    </row>
    <row r="419" spans="1:6" ht="47" customHeight="1" x14ac:dyDescent="0.35">
      <c r="A419" s="15" t="s">
        <v>1275</v>
      </c>
      <c r="B419" s="6" t="s">
        <v>1276</v>
      </c>
      <c r="C419" s="7"/>
      <c r="D419" s="7" t="s">
        <v>1266</v>
      </c>
      <c r="E419" s="22" t="s">
        <v>1277</v>
      </c>
      <c r="F419" s="7" t="s">
        <v>159</v>
      </c>
    </row>
    <row r="420" spans="1:6" ht="47" customHeight="1" x14ac:dyDescent="0.35">
      <c r="A420" s="15" t="s">
        <v>1360</v>
      </c>
      <c r="B420" s="6" t="s">
        <v>1361</v>
      </c>
      <c r="C420" s="7"/>
      <c r="D420" s="7" t="s">
        <v>321</v>
      </c>
      <c r="E420" s="22" t="s">
        <v>1362</v>
      </c>
      <c r="F420" s="7" t="s">
        <v>10</v>
      </c>
    </row>
    <row r="421" spans="1:6" ht="47" customHeight="1" x14ac:dyDescent="0.35">
      <c r="A421" s="16" t="s">
        <v>1758</v>
      </c>
      <c r="B421" s="1" t="str">
        <f ca="1">IFERROR(__xludf.DUMMYFUNCTION("""COMPUTED_VALUE"""),"An english-greek &amp; greek-english dictionary of law terms and the constitution of Greece = Αγγλοελληνικό &amp; ελληνοαγγλικό λεξικό νομικών όρων και το σύνταγμα της Ελλάδος / editing of main entries George Tragakis, Harry Caratzas, Helen Zombola.")</f>
        <v>An english-greek &amp; greek-english dictionary of law terms and the constitution of Greece = Αγγλοελληνικό &amp; ελληνοαγγλικό λεξικό νομικών όρων και το σύνταγμα της Ελλάδος / editing of main entries George Tragakis, Harry Caratzas, Helen Zombola.</v>
      </c>
      <c r="C421" s="2" t="str">
        <f ca="1">IFERROR(__xludf.DUMMYFUNCTION("""COMPUTED_VALUE"""),"")</f>
        <v/>
      </c>
      <c r="D421" s="3" t="str">
        <f ca="1">IFERROR(__xludf.DUMMYFUNCTION("""COMPUTED_VALUE"""),"[Athens] : Nomiki Bibliothiki, 1986.")</f>
        <v>[Athens] : Nomiki Bibliothiki, 1986.</v>
      </c>
      <c r="E421" s="23" t="str">
        <f ca="1">IFERROR(__xludf.DUMMYFUNCTION("""COMPUTED_VALUE"""),"34(038)=11=14 ΤραΓ e 1986")</f>
        <v>34(038)=11=14 ΤραΓ e 1986</v>
      </c>
      <c r="F421" s="27" t="str">
        <f ca="1">IFERROR(__xludf.DUMMYFUNCTION("""COMPUTED_VALUE"""),"Αίθουσα Δημοσίου Δικαίου")</f>
        <v>Αίθουσα Δημοσίου Δικαίου</v>
      </c>
    </row>
    <row r="422" spans="1:6" ht="47" customHeight="1" x14ac:dyDescent="0.35">
      <c r="A422" s="15" t="s">
        <v>613</v>
      </c>
      <c r="B422" s="6" t="s">
        <v>614</v>
      </c>
      <c r="C422" s="7" t="s">
        <v>553</v>
      </c>
      <c r="D422" s="7" t="s">
        <v>615</v>
      </c>
      <c r="E422" s="22" t="s">
        <v>616</v>
      </c>
      <c r="F422" s="7" t="s">
        <v>609</v>
      </c>
    </row>
    <row r="423" spans="1:6" ht="47" customHeight="1" x14ac:dyDescent="0.35">
      <c r="A423" s="15" t="s">
        <v>1437</v>
      </c>
      <c r="B423" s="6" t="s">
        <v>1438</v>
      </c>
      <c r="C423" s="7"/>
      <c r="D423" s="7" t="s">
        <v>1439</v>
      </c>
      <c r="E423" s="22" t="s">
        <v>1440</v>
      </c>
      <c r="F423" s="7" t="s">
        <v>15</v>
      </c>
    </row>
    <row r="424" spans="1:6" ht="47" customHeight="1" x14ac:dyDescent="0.35">
      <c r="A424" s="15" t="s">
        <v>1354</v>
      </c>
      <c r="B424" s="6" t="s">
        <v>1355</v>
      </c>
      <c r="C424" s="7"/>
      <c r="D424" s="7" t="s">
        <v>321</v>
      </c>
      <c r="E424" s="7" t="s">
        <v>1356</v>
      </c>
      <c r="F424" s="7" t="s">
        <v>10</v>
      </c>
    </row>
    <row r="425" spans="1:6" ht="47" customHeight="1" x14ac:dyDescent="0.35">
      <c r="A425" s="15" t="s">
        <v>924</v>
      </c>
      <c r="B425" s="6" t="s">
        <v>925</v>
      </c>
      <c r="C425" s="7"/>
      <c r="D425" s="7" t="s">
        <v>926</v>
      </c>
      <c r="E425" s="22" t="s">
        <v>927</v>
      </c>
      <c r="F425" s="7" t="s">
        <v>928</v>
      </c>
    </row>
    <row r="426" spans="1:6" ht="47" customHeight="1" x14ac:dyDescent="0.35">
      <c r="A426" s="15" t="s">
        <v>610</v>
      </c>
      <c r="B426" s="6" t="s">
        <v>611</v>
      </c>
      <c r="C426" s="7" t="s">
        <v>286</v>
      </c>
      <c r="D426" s="7" t="s">
        <v>321</v>
      </c>
      <c r="E426" s="22" t="s">
        <v>612</v>
      </c>
      <c r="F426" s="7" t="s">
        <v>10</v>
      </c>
    </row>
    <row r="427" spans="1:6" ht="47" customHeight="1" x14ac:dyDescent="0.35">
      <c r="A427" s="16" t="str">
        <f ca="1">IFERROR(__xludf.DUMMYFUNCTION("""COMPUTED_VALUE"""),"Φραγκόπουλος, Ιπποκράτης.")</f>
        <v>Φραγκόπουλος, Ιπποκράτης.</v>
      </c>
      <c r="B427" s="1" t="str">
        <f ca="1">IFERROR(__xludf.DUMMYFUNCTION("""COMPUTED_VALUE"""),"Φύση του πολιτεύματος και ανάλυση του συντάγματος της 9 Ιουνίου 1975 / Ιπποκράτη Φραγκόπουλου.")</f>
        <v>Φύση του πολιτεύματος και ανάλυση του συντάγματος της 9 Ιουνίου 1975 / Ιπποκράτη Φραγκόπουλου.</v>
      </c>
      <c r="C427" s="2" t="str">
        <f ca="1">IFERROR(__xludf.DUMMYFUNCTION("""COMPUTED_VALUE"""),"")</f>
        <v/>
      </c>
      <c r="D427" s="3" t="str">
        <f ca="1">IFERROR(__xludf.DUMMYFUNCTION("""COMPUTED_VALUE"""),"Αθήναι ; Κομοτηνή : Αντ. Ν. Σάκκουλα, 1979.")</f>
        <v>Αθήναι ; Κομοτηνή : Αντ. Ν. Σάκκουλα, 1979.</v>
      </c>
      <c r="E427" s="23" t="str">
        <f ca="1">IFERROR(__xludf.DUMMYFUNCTION("""COMPUTED_VALUE"""),"342.4 ΦραΙ φ 1979")</f>
        <v>342.4 ΦραΙ φ 1979</v>
      </c>
      <c r="F427" s="27" t="str">
        <f ca="1">IFERROR(__xludf.DUMMYFUNCTION("""COMPUTED_VALUE"""),"Αίθουσα Δημοσίου Δικαίου")</f>
        <v>Αίθουσα Δημοσίου Δικαίου</v>
      </c>
    </row>
    <row r="428" spans="1:6" ht="47" customHeight="1" x14ac:dyDescent="0.35">
      <c r="A428" s="15" t="s">
        <v>341</v>
      </c>
      <c r="B428" s="6" t="s">
        <v>342</v>
      </c>
      <c r="C428" s="7"/>
      <c r="D428" s="7" t="s">
        <v>8</v>
      </c>
      <c r="E428" s="22" t="s">
        <v>343</v>
      </c>
      <c r="F428" s="7" t="s">
        <v>70</v>
      </c>
    </row>
    <row r="429" spans="1:6" ht="47" customHeight="1" x14ac:dyDescent="0.35">
      <c r="A429" s="15" t="s">
        <v>1232</v>
      </c>
      <c r="B429" s="6" t="s">
        <v>1233</v>
      </c>
      <c r="C429" s="7"/>
      <c r="D429" s="7" t="s">
        <v>1234</v>
      </c>
      <c r="E429" s="22" t="s">
        <v>1235</v>
      </c>
      <c r="F429" s="7" t="s">
        <v>1236</v>
      </c>
    </row>
    <row r="430" spans="1:6" ht="47" customHeight="1" x14ac:dyDescent="0.35">
      <c r="A430" s="15" t="s">
        <v>1339</v>
      </c>
      <c r="B430" s="6" t="s">
        <v>1340</v>
      </c>
      <c r="C430" s="7" t="s">
        <v>202</v>
      </c>
      <c r="D430" s="7" t="s">
        <v>8</v>
      </c>
      <c r="E430" s="22" t="s">
        <v>1341</v>
      </c>
      <c r="F430" s="7" t="s">
        <v>159</v>
      </c>
    </row>
    <row r="431" spans="1:6" ht="47" customHeight="1" x14ac:dyDescent="0.35">
      <c r="A431" s="15" t="s">
        <v>1342</v>
      </c>
      <c r="B431" s="6" t="s">
        <v>1343</v>
      </c>
      <c r="C431" s="7"/>
      <c r="D431" s="7" t="s">
        <v>321</v>
      </c>
      <c r="E431" s="22" t="s">
        <v>1344</v>
      </c>
      <c r="F431" s="7" t="s">
        <v>159</v>
      </c>
    </row>
    <row r="432" spans="1:6" ht="47" customHeight="1" x14ac:dyDescent="0.35">
      <c r="A432" s="15" t="s">
        <v>1363</v>
      </c>
      <c r="B432" s="6" t="s">
        <v>595</v>
      </c>
      <c r="C432" s="7" t="s">
        <v>202</v>
      </c>
      <c r="D432" s="7" t="s">
        <v>321</v>
      </c>
      <c r="E432" s="22" t="s">
        <v>1364</v>
      </c>
      <c r="F432" s="7" t="s">
        <v>159</v>
      </c>
    </row>
    <row r="433" spans="1:6" ht="47" customHeight="1" x14ac:dyDescent="0.35">
      <c r="A433" s="15" t="s">
        <v>815</v>
      </c>
      <c r="B433" s="6" t="s">
        <v>816</v>
      </c>
      <c r="C433" s="7"/>
      <c r="D433" s="7" t="s">
        <v>817</v>
      </c>
      <c r="E433" s="22" t="s">
        <v>818</v>
      </c>
      <c r="F433" s="7" t="s">
        <v>519</v>
      </c>
    </row>
    <row r="434" spans="1:6" ht="47" customHeight="1" x14ac:dyDescent="0.35">
      <c r="A434" s="15" t="s">
        <v>929</v>
      </c>
      <c r="B434" s="6" t="s">
        <v>930</v>
      </c>
      <c r="C434" s="7"/>
      <c r="D434" s="7" t="s">
        <v>931</v>
      </c>
      <c r="E434" s="22" t="s">
        <v>932</v>
      </c>
      <c r="F434" s="7" t="s">
        <v>519</v>
      </c>
    </row>
    <row r="435" spans="1:6" ht="47" customHeight="1" x14ac:dyDescent="0.35">
      <c r="A435" s="15" t="s">
        <v>1322</v>
      </c>
      <c r="B435" s="6" t="s">
        <v>1323</v>
      </c>
      <c r="C435" s="7" t="s">
        <v>286</v>
      </c>
      <c r="D435" s="7" t="s">
        <v>1324</v>
      </c>
      <c r="E435" s="22" t="s">
        <v>1325</v>
      </c>
      <c r="F435" s="7" t="s">
        <v>20</v>
      </c>
    </row>
    <row r="436" spans="1:6" ht="47" customHeight="1" x14ac:dyDescent="0.35">
      <c r="A436" s="15" t="s">
        <v>347</v>
      </c>
      <c r="B436" s="6" t="s">
        <v>348</v>
      </c>
      <c r="C436" s="7" t="s">
        <v>349</v>
      </c>
      <c r="D436" s="7" t="s">
        <v>232</v>
      </c>
      <c r="E436" s="22" t="s">
        <v>350</v>
      </c>
      <c r="F436" s="7" t="s">
        <v>351</v>
      </c>
    </row>
    <row r="437" spans="1:6" ht="47" customHeight="1" x14ac:dyDescent="0.35">
      <c r="A437" s="15" t="s">
        <v>347</v>
      </c>
      <c r="B437" s="6" t="s">
        <v>579</v>
      </c>
      <c r="C437" s="7" t="s">
        <v>197</v>
      </c>
      <c r="D437" s="7" t="s">
        <v>580</v>
      </c>
      <c r="E437" s="22" t="s">
        <v>581</v>
      </c>
      <c r="F437" s="7" t="s">
        <v>159</v>
      </c>
    </row>
    <row r="438" spans="1:6" ht="47" customHeight="1" x14ac:dyDescent="0.35">
      <c r="A438" s="15" t="s">
        <v>347</v>
      </c>
      <c r="B438" s="6" t="s">
        <v>587</v>
      </c>
      <c r="C438" s="7" t="s">
        <v>197</v>
      </c>
      <c r="D438" s="7" t="s">
        <v>588</v>
      </c>
      <c r="E438" s="22" t="s">
        <v>589</v>
      </c>
      <c r="F438" s="7" t="s">
        <v>590</v>
      </c>
    </row>
    <row r="439" spans="1:6" ht="47" customHeight="1" x14ac:dyDescent="0.35">
      <c r="A439" s="15" t="s">
        <v>347</v>
      </c>
      <c r="B439" s="6" t="s">
        <v>1723</v>
      </c>
      <c r="C439" s="7" t="s">
        <v>1724</v>
      </c>
      <c r="D439" s="7" t="s">
        <v>572</v>
      </c>
      <c r="E439" s="22" t="s">
        <v>1725</v>
      </c>
      <c r="F439" s="7" t="s">
        <v>159</v>
      </c>
    </row>
    <row r="440" spans="1:6" ht="47" customHeight="1" x14ac:dyDescent="0.35">
      <c r="A440" s="15"/>
      <c r="B440" s="6" t="s">
        <v>6</v>
      </c>
      <c r="C440" s="7" t="s">
        <v>7</v>
      </c>
      <c r="D440" s="7" t="s">
        <v>8</v>
      </c>
      <c r="E440" s="22" t="s">
        <v>9</v>
      </c>
      <c r="F440" s="7" t="s">
        <v>10</v>
      </c>
    </row>
    <row r="441" spans="1:6" ht="47" customHeight="1" x14ac:dyDescent="0.35">
      <c r="A441" s="15"/>
      <c r="B441" s="6" t="s">
        <v>21</v>
      </c>
      <c r="C441" s="7"/>
      <c r="D441" s="7" t="s">
        <v>22</v>
      </c>
      <c r="E441" s="22" t="s">
        <v>23</v>
      </c>
      <c r="F441" s="7" t="s">
        <v>20</v>
      </c>
    </row>
    <row r="442" spans="1:6" ht="47" customHeight="1" x14ac:dyDescent="0.35">
      <c r="A442" s="15"/>
      <c r="B442" s="6" t="s">
        <v>25</v>
      </c>
      <c r="C442" s="7"/>
      <c r="D442" s="7" t="s">
        <v>26</v>
      </c>
      <c r="E442" s="22" t="s">
        <v>27</v>
      </c>
      <c r="F442" s="7" t="s">
        <v>20</v>
      </c>
    </row>
    <row r="443" spans="1:6" ht="47" customHeight="1" x14ac:dyDescent="0.35">
      <c r="A443" s="15"/>
      <c r="B443" s="6" t="s">
        <v>86</v>
      </c>
      <c r="C443" s="7"/>
      <c r="D443" s="7" t="s">
        <v>87</v>
      </c>
      <c r="E443" s="22" t="s">
        <v>88</v>
      </c>
      <c r="F443" s="7" t="s">
        <v>10</v>
      </c>
    </row>
    <row r="444" spans="1:6" ht="47" customHeight="1" x14ac:dyDescent="0.35">
      <c r="A444" s="15"/>
      <c r="B444" s="6" t="s">
        <v>89</v>
      </c>
      <c r="C444" s="7"/>
      <c r="D444" s="7" t="s">
        <v>90</v>
      </c>
      <c r="E444" s="22" t="s">
        <v>91</v>
      </c>
      <c r="F444" s="7" t="s">
        <v>92</v>
      </c>
    </row>
    <row r="445" spans="1:6" ht="47" customHeight="1" x14ac:dyDescent="0.35">
      <c r="A445" s="15"/>
      <c r="B445" s="6" t="s">
        <v>127</v>
      </c>
      <c r="C445" s="7"/>
      <c r="D445" s="7" t="s">
        <v>128</v>
      </c>
      <c r="E445" s="22" t="s">
        <v>129</v>
      </c>
      <c r="F445" s="7" t="s">
        <v>20</v>
      </c>
    </row>
    <row r="446" spans="1:6" ht="47" customHeight="1" x14ac:dyDescent="0.35">
      <c r="A446" s="15"/>
      <c r="B446" s="6" t="s">
        <v>137</v>
      </c>
      <c r="C446" s="7"/>
      <c r="D446" s="7" t="s">
        <v>138</v>
      </c>
      <c r="E446" s="22" t="s">
        <v>139</v>
      </c>
      <c r="F446" s="7" t="s">
        <v>10</v>
      </c>
    </row>
    <row r="447" spans="1:6" ht="47" customHeight="1" x14ac:dyDescent="0.35">
      <c r="A447" s="15"/>
      <c r="B447" s="6" t="s">
        <v>164</v>
      </c>
      <c r="C447" s="7"/>
      <c r="D447" s="7" t="s">
        <v>165</v>
      </c>
      <c r="E447" s="22" t="s">
        <v>166</v>
      </c>
      <c r="F447" s="7" t="s">
        <v>15</v>
      </c>
    </row>
    <row r="448" spans="1:6" ht="47" customHeight="1" x14ac:dyDescent="0.35">
      <c r="A448" s="15"/>
      <c r="B448" s="6" t="s">
        <v>170</v>
      </c>
      <c r="C448" s="7" t="s">
        <v>171</v>
      </c>
      <c r="D448" s="7" t="s">
        <v>172</v>
      </c>
      <c r="E448" s="22" t="s">
        <v>173</v>
      </c>
      <c r="F448" s="7" t="s">
        <v>10</v>
      </c>
    </row>
    <row r="449" spans="1:6" ht="47" customHeight="1" x14ac:dyDescent="0.35">
      <c r="A449" s="15"/>
      <c r="B449" s="6" t="s">
        <v>188</v>
      </c>
      <c r="C449" s="7" t="s">
        <v>189</v>
      </c>
      <c r="D449" s="7" t="s">
        <v>190</v>
      </c>
      <c r="E449" s="22" t="s">
        <v>191</v>
      </c>
      <c r="F449" s="7" t="s">
        <v>159</v>
      </c>
    </row>
    <row r="450" spans="1:6" ht="47" customHeight="1" x14ac:dyDescent="0.35">
      <c r="A450" s="15"/>
      <c r="B450" s="6" t="s">
        <v>227</v>
      </c>
      <c r="C450" s="7"/>
      <c r="D450" s="7" t="s">
        <v>8</v>
      </c>
      <c r="E450" s="22" t="s">
        <v>228</v>
      </c>
      <c r="F450" s="7" t="s">
        <v>159</v>
      </c>
    </row>
    <row r="451" spans="1:6" ht="47" customHeight="1" x14ac:dyDescent="0.35">
      <c r="A451" s="15"/>
      <c r="B451" s="6" t="s">
        <v>292</v>
      </c>
      <c r="C451" s="7"/>
      <c r="D451" s="7" t="s">
        <v>293</v>
      </c>
      <c r="E451" s="22" t="s">
        <v>294</v>
      </c>
      <c r="F451" s="7" t="s">
        <v>159</v>
      </c>
    </row>
    <row r="452" spans="1:6" ht="47" customHeight="1" x14ac:dyDescent="0.35">
      <c r="A452" s="15"/>
      <c r="B452" s="6" t="s">
        <v>295</v>
      </c>
      <c r="C452" s="7"/>
      <c r="D452" s="7" t="s">
        <v>293</v>
      </c>
      <c r="E452" s="22" t="s">
        <v>296</v>
      </c>
      <c r="F452" s="7" t="s">
        <v>159</v>
      </c>
    </row>
    <row r="453" spans="1:6" ht="47" customHeight="1" x14ac:dyDescent="0.35">
      <c r="A453" s="15"/>
      <c r="B453" s="6" t="s">
        <v>366</v>
      </c>
      <c r="C453" s="7"/>
      <c r="D453" s="7" t="s">
        <v>367</v>
      </c>
      <c r="E453" s="22" t="s">
        <v>368</v>
      </c>
      <c r="F453" s="7" t="s">
        <v>20</v>
      </c>
    </row>
    <row r="454" spans="1:6" ht="47" customHeight="1" x14ac:dyDescent="0.35">
      <c r="A454" s="15"/>
      <c r="B454" s="6" t="s">
        <v>385</v>
      </c>
      <c r="C454" s="7"/>
      <c r="D454" s="7" t="s">
        <v>386</v>
      </c>
      <c r="E454" s="22" t="s">
        <v>387</v>
      </c>
      <c r="F454" s="7" t="s">
        <v>15</v>
      </c>
    </row>
    <row r="455" spans="1:6" ht="47" customHeight="1" x14ac:dyDescent="0.35">
      <c r="A455" s="15"/>
      <c r="B455" s="6" t="s">
        <v>404</v>
      </c>
      <c r="C455" s="7"/>
      <c r="D455" s="7" t="s">
        <v>405</v>
      </c>
      <c r="E455" s="22" t="s">
        <v>406</v>
      </c>
      <c r="F455" s="7" t="s">
        <v>159</v>
      </c>
    </row>
    <row r="456" spans="1:6" ht="47" customHeight="1" x14ac:dyDescent="0.35">
      <c r="A456" s="15"/>
      <c r="B456" s="6" t="s">
        <v>440</v>
      </c>
      <c r="C456" s="7"/>
      <c r="D456" s="7" t="s">
        <v>441</v>
      </c>
      <c r="E456" s="22" t="s">
        <v>442</v>
      </c>
      <c r="F456" s="7" t="s">
        <v>443</v>
      </c>
    </row>
    <row r="457" spans="1:6" ht="47" customHeight="1" x14ac:dyDescent="0.35">
      <c r="A457" s="15"/>
      <c r="B457" s="6" t="s">
        <v>464</v>
      </c>
      <c r="C457" s="7"/>
      <c r="D457" s="7" t="s">
        <v>465</v>
      </c>
      <c r="E457" s="22" t="s">
        <v>466</v>
      </c>
      <c r="F457" s="7" t="s">
        <v>159</v>
      </c>
    </row>
    <row r="458" spans="1:6" ht="47" customHeight="1" x14ac:dyDescent="0.35">
      <c r="A458" s="15"/>
      <c r="B458" s="6" t="s">
        <v>492</v>
      </c>
      <c r="C458" s="7" t="s">
        <v>493</v>
      </c>
      <c r="D458" s="7" t="s">
        <v>494</v>
      </c>
      <c r="E458" s="22" t="s">
        <v>495</v>
      </c>
      <c r="F458" s="7" t="s">
        <v>10</v>
      </c>
    </row>
    <row r="459" spans="1:6" ht="47" customHeight="1" x14ac:dyDescent="0.35">
      <c r="A459" s="15"/>
      <c r="B459" s="6" t="s">
        <v>504</v>
      </c>
      <c r="C459" s="7"/>
      <c r="D459" s="7" t="s">
        <v>505</v>
      </c>
      <c r="E459" s="22" t="s">
        <v>506</v>
      </c>
      <c r="F459" s="7" t="s">
        <v>15</v>
      </c>
    </row>
    <row r="460" spans="1:6" ht="47" customHeight="1" x14ac:dyDescent="0.35">
      <c r="A460" s="15"/>
      <c r="B460" s="6" t="s">
        <v>656</v>
      </c>
      <c r="C460" s="7"/>
      <c r="D460" s="7" t="s">
        <v>657</v>
      </c>
      <c r="E460" s="22" t="s">
        <v>658</v>
      </c>
      <c r="F460" s="7" t="s">
        <v>10</v>
      </c>
    </row>
    <row r="461" spans="1:6" ht="47" customHeight="1" x14ac:dyDescent="0.35">
      <c r="A461" s="15"/>
      <c r="B461" s="6" t="s">
        <v>663</v>
      </c>
      <c r="C461" s="7"/>
      <c r="D461" s="7" t="s">
        <v>664</v>
      </c>
      <c r="E461" s="22" t="s">
        <v>665</v>
      </c>
      <c r="F461" s="7" t="s">
        <v>621</v>
      </c>
    </row>
    <row r="462" spans="1:6" ht="47" customHeight="1" x14ac:dyDescent="0.35">
      <c r="A462" s="15"/>
      <c r="B462" s="6" t="s">
        <v>754</v>
      </c>
      <c r="C462" s="7"/>
      <c r="D462" s="7" t="s">
        <v>755</v>
      </c>
      <c r="E462" s="22" t="s">
        <v>756</v>
      </c>
      <c r="F462" s="7" t="s">
        <v>159</v>
      </c>
    </row>
    <row r="463" spans="1:6" ht="47" customHeight="1" x14ac:dyDescent="0.35">
      <c r="A463" s="15"/>
      <c r="B463" s="6" t="s">
        <v>757</v>
      </c>
      <c r="C463" s="7"/>
      <c r="D463" s="7" t="s">
        <v>198</v>
      </c>
      <c r="E463" s="22" t="s">
        <v>758</v>
      </c>
      <c r="F463" s="7" t="s">
        <v>159</v>
      </c>
    </row>
    <row r="464" spans="1:6" ht="47" customHeight="1" x14ac:dyDescent="0.35">
      <c r="A464" s="15"/>
      <c r="B464" s="6" t="s">
        <v>805</v>
      </c>
      <c r="C464" s="7"/>
      <c r="D464" s="7" t="s">
        <v>321</v>
      </c>
      <c r="E464" s="22" t="s">
        <v>806</v>
      </c>
      <c r="F464" s="7" t="s">
        <v>10</v>
      </c>
    </row>
    <row r="465" spans="1:6" ht="47" customHeight="1" x14ac:dyDescent="0.35">
      <c r="A465" s="15"/>
      <c r="B465" s="6" t="s">
        <v>877</v>
      </c>
      <c r="C465" s="7"/>
      <c r="D465" s="7" t="s">
        <v>878</v>
      </c>
      <c r="E465" s="22" t="s">
        <v>879</v>
      </c>
      <c r="F465" s="7" t="s">
        <v>519</v>
      </c>
    </row>
    <row r="466" spans="1:6" ht="47" customHeight="1" x14ac:dyDescent="0.35">
      <c r="A466" s="15"/>
      <c r="B466" s="6" t="s">
        <v>952</v>
      </c>
      <c r="C466" s="7"/>
      <c r="D466" s="7" t="s">
        <v>577</v>
      </c>
      <c r="E466" s="22" t="s">
        <v>953</v>
      </c>
      <c r="F466" s="7" t="s">
        <v>159</v>
      </c>
    </row>
    <row r="467" spans="1:6" ht="47" customHeight="1" x14ac:dyDescent="0.35">
      <c r="A467" s="15"/>
      <c r="B467" s="6" t="s">
        <v>965</v>
      </c>
      <c r="C467" s="7" t="s">
        <v>202</v>
      </c>
      <c r="D467" s="7" t="s">
        <v>966</v>
      </c>
      <c r="E467" s="22" t="s">
        <v>967</v>
      </c>
      <c r="F467" s="7" t="s">
        <v>70</v>
      </c>
    </row>
    <row r="468" spans="1:6" ht="47" customHeight="1" x14ac:dyDescent="0.35">
      <c r="A468" s="15"/>
      <c r="B468" s="6" t="s">
        <v>968</v>
      </c>
      <c r="C468" s="7"/>
      <c r="D468" s="7" t="s">
        <v>969</v>
      </c>
      <c r="E468" s="22" t="s">
        <v>970</v>
      </c>
      <c r="F468" s="7" t="s">
        <v>10</v>
      </c>
    </row>
    <row r="469" spans="1:6" ht="47" customHeight="1" x14ac:dyDescent="0.35">
      <c r="A469" s="15"/>
      <c r="B469" s="6" t="s">
        <v>975</v>
      </c>
      <c r="C469" s="7"/>
      <c r="D469" s="7" t="s">
        <v>976</v>
      </c>
      <c r="E469" s="22" t="s">
        <v>977</v>
      </c>
      <c r="F469" s="7" t="s">
        <v>15</v>
      </c>
    </row>
    <row r="470" spans="1:6" ht="47" customHeight="1" x14ac:dyDescent="0.35">
      <c r="A470" s="15"/>
      <c r="B470" s="6" t="s">
        <v>978</v>
      </c>
      <c r="C470" s="7"/>
      <c r="D470" s="7" t="s">
        <v>979</v>
      </c>
      <c r="E470" s="22" t="s">
        <v>980</v>
      </c>
      <c r="F470" s="7" t="s">
        <v>15</v>
      </c>
    </row>
    <row r="471" spans="1:6" ht="47" customHeight="1" x14ac:dyDescent="0.35">
      <c r="A471" s="15"/>
      <c r="B471" s="6" t="s">
        <v>985</v>
      </c>
      <c r="C471" s="7"/>
      <c r="D471" s="7" t="s">
        <v>986</v>
      </c>
      <c r="E471" s="22" t="s">
        <v>987</v>
      </c>
      <c r="F471" s="7" t="s">
        <v>15</v>
      </c>
    </row>
    <row r="472" spans="1:6" ht="47" customHeight="1" x14ac:dyDescent="0.35">
      <c r="A472" s="15"/>
      <c r="B472" s="6" t="s">
        <v>988</v>
      </c>
      <c r="C472" s="7"/>
      <c r="D472" s="7" t="s">
        <v>989</v>
      </c>
      <c r="E472" s="22" t="s">
        <v>990</v>
      </c>
      <c r="F472" s="7" t="s">
        <v>159</v>
      </c>
    </row>
    <row r="473" spans="1:6" ht="47" customHeight="1" x14ac:dyDescent="0.35">
      <c r="A473" s="15"/>
      <c r="B473" s="6" t="s">
        <v>995</v>
      </c>
      <c r="C473" s="7"/>
      <c r="D473" s="7" t="s">
        <v>996</v>
      </c>
      <c r="E473" s="22" t="s">
        <v>997</v>
      </c>
      <c r="F473" s="7" t="s">
        <v>998</v>
      </c>
    </row>
    <row r="474" spans="1:6" ht="47" customHeight="1" x14ac:dyDescent="0.35">
      <c r="A474" s="15"/>
      <c r="B474" s="6" t="s">
        <v>1007</v>
      </c>
      <c r="C474" s="7"/>
      <c r="D474" s="7" t="s">
        <v>1008</v>
      </c>
      <c r="E474" s="22" t="s">
        <v>1009</v>
      </c>
      <c r="F474" s="7" t="s">
        <v>159</v>
      </c>
    </row>
    <row r="475" spans="1:6" ht="47" customHeight="1" x14ac:dyDescent="0.35">
      <c r="A475" s="15"/>
      <c r="B475" s="6" t="s">
        <v>1019</v>
      </c>
      <c r="C475" s="7"/>
      <c r="D475" s="7" t="s">
        <v>1020</v>
      </c>
      <c r="E475" s="22" t="s">
        <v>1021</v>
      </c>
      <c r="F475" s="7" t="s">
        <v>159</v>
      </c>
    </row>
    <row r="476" spans="1:6" ht="47" customHeight="1" x14ac:dyDescent="0.35">
      <c r="A476" s="15"/>
      <c r="B476" s="6" t="s">
        <v>1022</v>
      </c>
      <c r="C476" s="7"/>
      <c r="D476" s="7" t="s">
        <v>1020</v>
      </c>
      <c r="E476" s="22" t="s">
        <v>1023</v>
      </c>
      <c r="F476" s="7" t="s">
        <v>159</v>
      </c>
    </row>
    <row r="477" spans="1:6" ht="47" customHeight="1" x14ac:dyDescent="0.35">
      <c r="A477" s="15"/>
      <c r="B477" s="6" t="s">
        <v>1032</v>
      </c>
      <c r="C477" s="7"/>
      <c r="D477" s="7" t="s">
        <v>1033</v>
      </c>
      <c r="E477" s="22" t="s">
        <v>1034</v>
      </c>
      <c r="F477" s="7" t="s">
        <v>159</v>
      </c>
    </row>
    <row r="478" spans="1:6" ht="47" customHeight="1" x14ac:dyDescent="0.35">
      <c r="A478" s="15"/>
      <c r="B478" s="6" t="s">
        <v>1051</v>
      </c>
      <c r="C478" s="7"/>
      <c r="D478" s="7" t="s">
        <v>1052</v>
      </c>
      <c r="E478" s="22" t="s">
        <v>1053</v>
      </c>
      <c r="F478" s="7" t="s">
        <v>159</v>
      </c>
    </row>
    <row r="479" spans="1:6" ht="47" customHeight="1" x14ac:dyDescent="0.35">
      <c r="A479" s="15"/>
      <c r="B479" s="6" t="s">
        <v>1060</v>
      </c>
      <c r="C479" s="7"/>
      <c r="D479" s="7" t="s">
        <v>1061</v>
      </c>
      <c r="E479" s="22" t="s">
        <v>1062</v>
      </c>
      <c r="F479" s="7" t="s">
        <v>159</v>
      </c>
    </row>
    <row r="480" spans="1:6" ht="47" customHeight="1" x14ac:dyDescent="0.35">
      <c r="A480" s="15"/>
      <c r="B480" s="6" t="s">
        <v>1077</v>
      </c>
      <c r="C480" s="7"/>
      <c r="D480" s="7" t="s">
        <v>1078</v>
      </c>
      <c r="E480" s="22" t="s">
        <v>1079</v>
      </c>
      <c r="F480" s="7" t="s">
        <v>998</v>
      </c>
    </row>
    <row r="481" spans="1:6" ht="47" customHeight="1" x14ac:dyDescent="0.35">
      <c r="A481" s="15"/>
      <c r="B481" s="6" t="s">
        <v>1092</v>
      </c>
      <c r="C481" s="7"/>
      <c r="D481" s="7" t="s">
        <v>1093</v>
      </c>
      <c r="E481" s="22" t="s">
        <v>1094</v>
      </c>
      <c r="F481" s="7" t="s">
        <v>998</v>
      </c>
    </row>
    <row r="482" spans="1:6" ht="47" customHeight="1" x14ac:dyDescent="0.35">
      <c r="A482" s="15"/>
      <c r="B482" s="6" t="s">
        <v>1120</v>
      </c>
      <c r="C482" s="7"/>
      <c r="D482" s="7" t="s">
        <v>1121</v>
      </c>
      <c r="E482" s="22" t="s">
        <v>1122</v>
      </c>
      <c r="F482" s="7" t="s">
        <v>159</v>
      </c>
    </row>
    <row r="483" spans="1:6" ht="47" customHeight="1" x14ac:dyDescent="0.35">
      <c r="A483" s="15"/>
      <c r="B483" s="6" t="s">
        <v>1137</v>
      </c>
      <c r="C483" s="7"/>
      <c r="D483" s="7" t="s">
        <v>1138</v>
      </c>
      <c r="E483" s="22" t="s">
        <v>1139</v>
      </c>
      <c r="F483" s="7" t="s">
        <v>159</v>
      </c>
    </row>
    <row r="484" spans="1:6" ht="47" customHeight="1" x14ac:dyDescent="0.35">
      <c r="A484" s="15"/>
      <c r="B484" s="6" t="s">
        <v>1144</v>
      </c>
      <c r="C484" s="7"/>
      <c r="D484" s="7" t="s">
        <v>1145</v>
      </c>
      <c r="E484" s="22" t="s">
        <v>1146</v>
      </c>
      <c r="F484" s="7" t="s">
        <v>159</v>
      </c>
    </row>
    <row r="485" spans="1:6" ht="47" customHeight="1" x14ac:dyDescent="0.35">
      <c r="A485" s="15"/>
      <c r="B485" s="6" t="s">
        <v>1147</v>
      </c>
      <c r="C485" s="7"/>
      <c r="D485" s="7" t="s">
        <v>1148</v>
      </c>
      <c r="E485" s="22" t="s">
        <v>1149</v>
      </c>
      <c r="F485" s="7" t="s">
        <v>159</v>
      </c>
    </row>
    <row r="486" spans="1:6" ht="47" customHeight="1" x14ac:dyDescent="0.35">
      <c r="A486" s="15"/>
      <c r="B486" s="6" t="s">
        <v>1150</v>
      </c>
      <c r="C486" s="7" t="s">
        <v>1097</v>
      </c>
      <c r="D486" s="7" t="s">
        <v>1151</v>
      </c>
      <c r="E486" s="22" t="s">
        <v>1152</v>
      </c>
      <c r="F486" s="7" t="s">
        <v>159</v>
      </c>
    </row>
    <row r="487" spans="1:6" ht="47" customHeight="1" x14ac:dyDescent="0.35">
      <c r="A487" s="15"/>
      <c r="B487" s="6" t="s">
        <v>1163</v>
      </c>
      <c r="C487" s="7"/>
      <c r="D487" s="7" t="s">
        <v>413</v>
      </c>
      <c r="E487" s="22" t="s">
        <v>1164</v>
      </c>
      <c r="F487" s="7" t="s">
        <v>20</v>
      </c>
    </row>
    <row r="488" spans="1:6" ht="47" customHeight="1" x14ac:dyDescent="0.35">
      <c r="A488" s="15"/>
      <c r="B488" s="6" t="s">
        <v>1169</v>
      </c>
      <c r="C488" s="7"/>
      <c r="D488" s="7" t="s">
        <v>1170</v>
      </c>
      <c r="E488" s="22" t="s">
        <v>1171</v>
      </c>
      <c r="F488" s="7" t="s">
        <v>159</v>
      </c>
    </row>
    <row r="489" spans="1:6" ht="47" customHeight="1" x14ac:dyDescent="0.35">
      <c r="A489" s="15"/>
      <c r="B489" s="6" t="s">
        <v>1172</v>
      </c>
      <c r="C489" s="7"/>
      <c r="D489" s="7" t="s">
        <v>1173</v>
      </c>
      <c r="E489" s="22" t="s">
        <v>1174</v>
      </c>
      <c r="F489" s="7" t="s">
        <v>1175</v>
      </c>
    </row>
    <row r="490" spans="1:6" ht="47" customHeight="1" x14ac:dyDescent="0.35">
      <c r="A490" s="15"/>
      <c r="B490" s="6" t="s">
        <v>1184</v>
      </c>
      <c r="C490" s="7"/>
      <c r="D490" s="7" t="s">
        <v>1185</v>
      </c>
      <c r="E490" s="22" t="s">
        <v>1186</v>
      </c>
      <c r="F490" s="7" t="s">
        <v>159</v>
      </c>
    </row>
    <row r="491" spans="1:6" ht="47" customHeight="1" x14ac:dyDescent="0.35">
      <c r="A491" s="15"/>
      <c r="B491" s="6" t="s">
        <v>1191</v>
      </c>
      <c r="C491" s="7"/>
      <c r="D491" s="7" t="s">
        <v>1192</v>
      </c>
      <c r="E491" s="22" t="s">
        <v>1193</v>
      </c>
      <c r="F491" s="7" t="s">
        <v>159</v>
      </c>
    </row>
    <row r="492" spans="1:6" ht="47" customHeight="1" x14ac:dyDescent="0.35">
      <c r="A492" s="15"/>
      <c r="B492" s="6" t="s">
        <v>1198</v>
      </c>
      <c r="C492" s="7"/>
      <c r="D492" s="7" t="s">
        <v>1170</v>
      </c>
      <c r="E492" s="22" t="s">
        <v>1199</v>
      </c>
      <c r="F492" s="7" t="s">
        <v>998</v>
      </c>
    </row>
    <row r="493" spans="1:6" ht="47" customHeight="1" x14ac:dyDescent="0.35">
      <c r="A493" s="15"/>
      <c r="B493" s="6" t="s">
        <v>1200</v>
      </c>
      <c r="C493" s="7"/>
      <c r="D493" s="7" t="s">
        <v>1201</v>
      </c>
      <c r="E493" s="22" t="s">
        <v>1202</v>
      </c>
      <c r="F493" s="7" t="s">
        <v>159</v>
      </c>
    </row>
    <row r="494" spans="1:6" ht="47" customHeight="1" x14ac:dyDescent="0.35">
      <c r="A494" s="15"/>
      <c r="B494" s="6" t="s">
        <v>1207</v>
      </c>
      <c r="C494" s="7"/>
      <c r="D494" s="7" t="s">
        <v>1208</v>
      </c>
      <c r="E494" s="22" t="s">
        <v>1209</v>
      </c>
      <c r="F494" s="7" t="s">
        <v>159</v>
      </c>
    </row>
    <row r="495" spans="1:6" ht="47" customHeight="1" x14ac:dyDescent="0.35">
      <c r="A495" s="15"/>
      <c r="B495" s="6" t="s">
        <v>1210</v>
      </c>
      <c r="C495" s="7"/>
      <c r="D495" s="7" t="s">
        <v>1211</v>
      </c>
      <c r="E495" s="22" t="s">
        <v>1212</v>
      </c>
      <c r="F495" s="7" t="s">
        <v>159</v>
      </c>
    </row>
    <row r="496" spans="1:6" ht="47" customHeight="1" x14ac:dyDescent="0.35">
      <c r="A496" s="15"/>
      <c r="B496" s="6" t="s">
        <v>1241</v>
      </c>
      <c r="C496" s="7"/>
      <c r="D496" s="7" t="s">
        <v>1242</v>
      </c>
      <c r="E496" s="22" t="s">
        <v>1243</v>
      </c>
      <c r="F496" s="7" t="s">
        <v>159</v>
      </c>
    </row>
    <row r="497" spans="1:6" ht="47" customHeight="1" x14ac:dyDescent="0.35">
      <c r="A497" s="15"/>
      <c r="B497" s="6" t="s">
        <v>1244</v>
      </c>
      <c r="C497" s="7"/>
      <c r="D497" s="7" t="s">
        <v>1245</v>
      </c>
      <c r="E497" s="22" t="s">
        <v>1246</v>
      </c>
      <c r="F497" s="7" t="s">
        <v>159</v>
      </c>
    </row>
    <row r="498" spans="1:6" ht="47" customHeight="1" x14ac:dyDescent="0.35">
      <c r="A498" s="15"/>
      <c r="B498" s="6" t="s">
        <v>1247</v>
      </c>
      <c r="C498" s="7"/>
      <c r="D498" s="7" t="s">
        <v>1248</v>
      </c>
      <c r="E498" s="22" t="s">
        <v>1249</v>
      </c>
      <c r="F498" s="7" t="s">
        <v>159</v>
      </c>
    </row>
    <row r="499" spans="1:6" ht="47" customHeight="1" x14ac:dyDescent="0.35">
      <c r="A499" s="15"/>
      <c r="B499" s="6" t="s">
        <v>1473</v>
      </c>
      <c r="C499" s="7"/>
      <c r="D499" s="7" t="s">
        <v>1474</v>
      </c>
      <c r="E499" s="22" t="s">
        <v>1475</v>
      </c>
      <c r="F499" s="7" t="s">
        <v>20</v>
      </c>
    </row>
    <row r="500" spans="1:6" ht="47" customHeight="1" x14ac:dyDescent="0.35">
      <c r="A500" s="15"/>
      <c r="B500" s="6" t="s">
        <v>1476</v>
      </c>
      <c r="C500" s="7"/>
      <c r="D500" s="7" t="s">
        <v>1477</v>
      </c>
      <c r="E500" s="22" t="s">
        <v>1478</v>
      </c>
      <c r="F500" s="7" t="s">
        <v>20</v>
      </c>
    </row>
    <row r="501" spans="1:6" ht="47" customHeight="1" x14ac:dyDescent="0.35">
      <c r="A501" s="15"/>
      <c r="B501" s="6" t="s">
        <v>1479</v>
      </c>
      <c r="C501" s="7"/>
      <c r="D501" s="7" t="s">
        <v>1480</v>
      </c>
      <c r="E501" s="22" t="s">
        <v>1481</v>
      </c>
      <c r="F501" s="7" t="s">
        <v>20</v>
      </c>
    </row>
    <row r="502" spans="1:6" ht="47" customHeight="1" x14ac:dyDescent="0.35">
      <c r="A502" s="15"/>
      <c r="B502" s="6" t="s">
        <v>1499</v>
      </c>
      <c r="C502" s="7"/>
      <c r="D502" s="7" t="s">
        <v>1500</v>
      </c>
      <c r="E502" s="22" t="s">
        <v>1501</v>
      </c>
      <c r="F502" s="7" t="s">
        <v>159</v>
      </c>
    </row>
    <row r="503" spans="1:6" ht="47" customHeight="1" x14ac:dyDescent="0.35">
      <c r="A503" s="15"/>
      <c r="B503" s="6" t="s">
        <v>1527</v>
      </c>
      <c r="C503" s="7"/>
      <c r="D503" s="7" t="s">
        <v>1528</v>
      </c>
      <c r="E503" s="22" t="s">
        <v>1529</v>
      </c>
      <c r="F503" s="7" t="s">
        <v>20</v>
      </c>
    </row>
    <row r="504" spans="1:6" ht="47" customHeight="1" x14ac:dyDescent="0.35">
      <c r="A504" s="15"/>
      <c r="B504" s="6" t="s">
        <v>1542</v>
      </c>
      <c r="C504" s="7" t="s">
        <v>1512</v>
      </c>
      <c r="D504" s="7" t="s">
        <v>1537</v>
      </c>
      <c r="E504" s="22" t="s">
        <v>1543</v>
      </c>
      <c r="F504" s="7" t="s">
        <v>20</v>
      </c>
    </row>
    <row r="505" spans="1:6" ht="47" customHeight="1" x14ac:dyDescent="0.35">
      <c r="A505" s="15"/>
      <c r="B505" s="6" t="s">
        <v>1578</v>
      </c>
      <c r="C505" s="7"/>
      <c r="D505" s="7" t="s">
        <v>1579</v>
      </c>
      <c r="E505" s="22" t="s">
        <v>1580</v>
      </c>
      <c r="F505" s="7" t="s">
        <v>159</v>
      </c>
    </row>
    <row r="506" spans="1:6" ht="47" customHeight="1" x14ac:dyDescent="0.35">
      <c r="A506" s="15"/>
      <c r="B506" s="6" t="s">
        <v>1598</v>
      </c>
      <c r="C506" s="7"/>
      <c r="D506" s="7" t="s">
        <v>1559</v>
      </c>
      <c r="E506" s="22" t="s">
        <v>1599</v>
      </c>
      <c r="F506" s="7" t="s">
        <v>159</v>
      </c>
    </row>
    <row r="507" spans="1:6" ht="47" customHeight="1" x14ac:dyDescent="0.35">
      <c r="A507" s="15"/>
      <c r="B507" s="6" t="s">
        <v>1600</v>
      </c>
      <c r="C507" s="7"/>
      <c r="D507" s="7" t="s">
        <v>1601</v>
      </c>
      <c r="E507" s="22" t="s">
        <v>1602</v>
      </c>
      <c r="F507" s="7" t="s">
        <v>159</v>
      </c>
    </row>
    <row r="508" spans="1:6" ht="47" customHeight="1" x14ac:dyDescent="0.35">
      <c r="A508" s="15"/>
      <c r="B508" s="6" t="s">
        <v>1607</v>
      </c>
      <c r="C508" s="7"/>
      <c r="D508" s="7"/>
      <c r="E508" s="22" t="s">
        <v>1608</v>
      </c>
      <c r="F508" s="7" t="s">
        <v>159</v>
      </c>
    </row>
    <row r="509" spans="1:6" ht="47" customHeight="1" x14ac:dyDescent="0.35">
      <c r="A509" s="15"/>
      <c r="B509" s="6" t="s">
        <v>1622</v>
      </c>
      <c r="C509" s="7"/>
      <c r="D509" s="7" t="s">
        <v>1623</v>
      </c>
      <c r="E509" s="22" t="s">
        <v>1624</v>
      </c>
      <c r="F509" s="7" t="s">
        <v>159</v>
      </c>
    </row>
    <row r="510" spans="1:6" ht="47" customHeight="1" x14ac:dyDescent="0.35">
      <c r="A510" s="15"/>
      <c r="B510" s="6" t="s">
        <v>1633</v>
      </c>
      <c r="C510" s="7"/>
      <c r="D510" s="7" t="s">
        <v>973</v>
      </c>
      <c r="E510" s="22" t="s">
        <v>1634</v>
      </c>
      <c r="F510" s="7" t="s">
        <v>159</v>
      </c>
    </row>
    <row r="511" spans="1:6" ht="47" customHeight="1" x14ac:dyDescent="0.35">
      <c r="A511" s="15"/>
      <c r="B511" s="6" t="s">
        <v>1635</v>
      </c>
      <c r="C511" s="7"/>
      <c r="D511" s="7" t="s">
        <v>1559</v>
      </c>
      <c r="E511" s="22" t="s">
        <v>1636</v>
      </c>
      <c r="F511" s="7" t="s">
        <v>159</v>
      </c>
    </row>
    <row r="512" spans="1:6" ht="47" customHeight="1" x14ac:dyDescent="0.35">
      <c r="A512" s="15"/>
      <c r="B512" s="6" t="s">
        <v>1662</v>
      </c>
      <c r="C512" s="7"/>
      <c r="D512" s="7" t="s">
        <v>1648</v>
      </c>
      <c r="E512" s="22" t="s">
        <v>1663</v>
      </c>
      <c r="F512" s="7" t="s">
        <v>159</v>
      </c>
    </row>
    <row r="513" spans="1:6" ht="61" customHeight="1" x14ac:dyDescent="0.35">
      <c r="A513" s="15"/>
      <c r="B513" s="6" t="s">
        <v>1694</v>
      </c>
      <c r="C513" s="7"/>
      <c r="D513" s="7" t="s">
        <v>1695</v>
      </c>
      <c r="E513" s="22" t="s">
        <v>1696</v>
      </c>
      <c r="F513" s="7" t="s">
        <v>159</v>
      </c>
    </row>
    <row r="514" spans="1:6" ht="47" customHeight="1" x14ac:dyDescent="0.35">
      <c r="A514" s="15"/>
      <c r="B514" s="6" t="s">
        <v>1697</v>
      </c>
      <c r="C514" s="7"/>
      <c r="D514" s="7" t="s">
        <v>1698</v>
      </c>
      <c r="E514" s="22" t="s">
        <v>1699</v>
      </c>
      <c r="F514" s="7" t="s">
        <v>159</v>
      </c>
    </row>
    <row r="515" spans="1:6" ht="47" customHeight="1" x14ac:dyDescent="0.35">
      <c r="A515" s="15"/>
      <c r="B515" s="6" t="s">
        <v>1716</v>
      </c>
      <c r="C515" s="7"/>
      <c r="D515" s="7" t="s">
        <v>1717</v>
      </c>
      <c r="E515" s="22" t="s">
        <v>1718</v>
      </c>
      <c r="F515" s="7" t="s">
        <v>159</v>
      </c>
    </row>
    <row r="516" spans="1:6" ht="47" customHeight="1" thickBot="1" x14ac:dyDescent="0.4">
      <c r="A516" s="18"/>
      <c r="B516" s="6" t="s">
        <v>1726</v>
      </c>
      <c r="C516" s="7"/>
      <c r="D516" s="7" t="s">
        <v>1727</v>
      </c>
      <c r="E516" s="22" t="s">
        <v>1728</v>
      </c>
      <c r="F516" s="7" t="s">
        <v>10</v>
      </c>
    </row>
    <row r="517" spans="1:6" ht="47" customHeight="1" thickBot="1" x14ac:dyDescent="0.4">
      <c r="A517" s="18"/>
      <c r="B517" s="6" t="s">
        <v>1729</v>
      </c>
      <c r="C517" s="7"/>
      <c r="D517" s="7" t="s">
        <v>454</v>
      </c>
      <c r="E517" s="22" t="s">
        <v>1730</v>
      </c>
      <c r="F517" s="7" t="s">
        <v>10</v>
      </c>
    </row>
    <row r="518" spans="1:6" ht="47" customHeight="1" thickBot="1" x14ac:dyDescent="0.4">
      <c r="A518" s="18"/>
      <c r="B518" s="19" t="s">
        <v>1731</v>
      </c>
      <c r="C518" s="20"/>
      <c r="D518" s="20" t="s">
        <v>1732</v>
      </c>
      <c r="E518" s="25" t="s">
        <v>1733</v>
      </c>
      <c r="F518" s="7" t="s">
        <v>10</v>
      </c>
    </row>
  </sheetData>
  <sortState xmlns:xlrd2="http://schemas.microsoft.com/office/spreadsheetml/2017/richdata2" ref="A2:F556">
    <sortCondition ref="A1:A55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1</dc:creator>
  <cp:lastModifiedBy>Fanis Prodromou</cp:lastModifiedBy>
  <dcterms:created xsi:type="dcterms:W3CDTF">2020-02-04T13:58:11Z</dcterms:created>
  <dcterms:modified xsi:type="dcterms:W3CDTF">2021-01-14T11:15:29Z</dcterms:modified>
</cp:coreProperties>
</file>